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B7BEAEFF-857E-49E6-BF06-031E11550527}"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28908" yWindow="-96" windowWidth="29016" windowHeight="15696"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19" i="20" a="1"/>
  <c r="A30" i="20" a="1"/>
  <c r="A3" i="20" a="1"/>
  <c r="A28" i="20" a="1"/>
  <c r="A23" i="20" a="1"/>
  <c r="A24" i="20" a="1"/>
  <c r="A21" i="20" a="1"/>
  <c r="A29" i="20" a="1"/>
  <c r="A14" i="20" a="1"/>
  <c r="A11" i="20" a="1"/>
  <c r="A10" i="20" a="1"/>
  <c r="A12" i="20" a="1"/>
  <c r="A18" i="20" a="1"/>
  <c r="A6" i="20" a="1"/>
  <c r="A8" i="20" a="1"/>
  <c r="A5" i="20" a="1"/>
  <c r="A31" i="20" a="1"/>
  <c r="A9" i="20" a="1"/>
  <c r="A27" i="20" a="1"/>
  <c r="A22" i="20" a="1"/>
  <c r="A13" i="20" a="1"/>
  <c r="A4" i="20" a="1"/>
  <c r="A26" i="20" a="1"/>
  <c r="A16" i="20" a="1"/>
  <c r="A7" i="20" a="1"/>
  <c r="A15" i="20" a="1"/>
  <c r="A20" i="20" a="1"/>
  <c r="A25" i="20" a="1"/>
  <c r="A17" i="20" a="1"/>
  <c r="A2"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M315" i="3"/>
  <c r="Z315" i="3" s="1"/>
  <c r="Z225" i="3"/>
  <c r="Z226" i="3" s="1"/>
  <c r="X226" i="3" s="1"/>
  <c r="X224" i="3"/>
  <c r="E318" i="3"/>
  <c r="Y318" i="3" s="1"/>
  <c r="Y317" i="3"/>
  <c r="AQ407" i="8"/>
  <c r="L317" i="3"/>
  <c r="K317" i="3"/>
  <c r="J317" i="3"/>
  <c r="R400" i="8" l="1"/>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Z347" i="3"/>
  <c r="X347" i="3" s="1"/>
  <c r="W347" i="3" s="1"/>
  <c r="AQ484" i="8"/>
  <c r="J350" i="3"/>
  <c r="Y350" i="3" s="1"/>
  <c r="E351" i="3"/>
  <c r="J351" i="3" s="1"/>
  <c r="Z258" i="3"/>
  <c r="G395" i="3"/>
  <c r="X474" i="8"/>
  <c r="W346" i="3"/>
  <c r="X479" i="8"/>
  <c r="H395" i="3" l="1"/>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M351" i="3"/>
  <c r="Z351" i="3" s="1"/>
  <c r="X351" i="3" s="1"/>
  <c r="W351" i="3" s="1"/>
  <c r="Z261" i="3"/>
  <c r="Z262" i="3" s="1"/>
  <c r="X262" i="3" s="1"/>
  <c r="X260" i="3"/>
  <c r="E354" i="3"/>
  <c r="M352" i="3"/>
  <c r="Z352" i="3" s="1"/>
  <c r="X352" i="3" s="1"/>
  <c r="W352" i="3" s="1"/>
  <c r="X486" i="8"/>
  <c r="H396" i="3" l="1"/>
  <c r="V484" i="8" s="1"/>
  <c r="R484" i="8"/>
  <c r="E355" i="3"/>
  <c r="K355" i="3" s="1"/>
  <c r="X261" i="3"/>
  <c r="L355" i="3"/>
  <c r="E356" i="3"/>
  <c r="Z263" i="3"/>
  <c r="K354" i="3"/>
  <c r="AQ493" i="8"/>
  <c r="L354" i="3"/>
  <c r="J354" i="3"/>
  <c r="Y355" i="3"/>
  <c r="Y354" i="3"/>
  <c r="X488" i="8"/>
  <c r="B25" i="20" a="1"/>
  <c r="B25" i="20" l="1"/>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M359" i="3" s="1"/>
  <c r="Z359" i="3" s="1"/>
  <c r="X359" i="3" s="1"/>
  <c r="W359" i="3" s="1"/>
  <c r="E362" i="3"/>
  <c r="Z269" i="3"/>
  <c r="W358" i="3"/>
  <c r="X502" i="8"/>
  <c r="W357" i="3"/>
  <c r="X500" i="8"/>
  <c r="E399" i="3" l="1"/>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c r="H400" i="3" s="1"/>
  <c r="E366" i="3"/>
  <c r="K366" i="3" s="1"/>
  <c r="X272" i="3"/>
  <c r="Z273" i="3"/>
  <c r="Y365" i="3"/>
  <c r="AQ519" i="8"/>
  <c r="K365" i="3"/>
  <c r="L365" i="3"/>
  <c r="R512" i="8"/>
  <c r="V512" i="8"/>
  <c r="M363" i="3"/>
  <c r="Z362" i="3"/>
  <c r="X362" i="3" s="1"/>
  <c r="W362" i="3" s="1"/>
  <c r="L366" i="3"/>
  <c r="AQ521" i="8"/>
  <c r="J366" i="3"/>
  <c r="Y366" i="3"/>
  <c r="B29" i="20" a="1"/>
  <c r="B29" i="20" l="1"/>
  <c r="E367" i="3"/>
  <c r="L367" i="3" s="1"/>
  <c r="F401" i="3" s="1"/>
  <c r="X273" i="3"/>
  <c r="X519" i="8"/>
  <c r="Y367" i="3"/>
  <c r="Z274" i="3"/>
  <c r="X521" i="8"/>
  <c r="Z363" i="3"/>
  <c r="X363" i="3" s="1"/>
  <c r="W363" i="3" s="1"/>
  <c r="M364" i="3"/>
  <c r="Z364" i="3" s="1"/>
  <c r="X364" i="3" s="1"/>
  <c r="J367" i="3" l="1"/>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<sst xmlns="http://schemas.openxmlformats.org/spreadsheetml/2006/main" count="5318" uniqueCount="691">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</sst>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73">
    <xf numFmtId="0" fontId="0" fillId="0" borderId="0" xfId="0">
      <alignment vertical="center"/>
    </xf>
    <xf numFmtId="0" fontId="36" fillId="3" borderId="0" xfId="0" applyFont="1" applyFill="1" applyAlignment="1" applyProtection="1">
      <alignment horizontal="center" vertical="center" wrapText="1"/>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pplyFill="1" applyAlignment="1">
      <alignment vertical="center"/>
    </xf>
    <xf numFmtId="0" fontId="25" fillId="13" borderId="0" xfId="0" applyFont="1" applyFill="1" applyAlignment="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6" fillId="0" borderId="0" xfId="5" applyFont="1" applyAlignment="1">
      <alignment vertical="center"/>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center" vertical="center" wrapTex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23" fillId="11" borderId="0" xfId="0" applyFont="1" applyFill="1" applyAlignment="1">
      <alignment horizontal="left" vertical="center" wrapText="1"/>
    </xf>
    <xf numFmtId="0" fontId="23" fillId="11" borderId="0" xfId="0" applyFont="1" applyFill="1" applyAlignment="1">
      <alignment horizontal="center" vertical="center" wrapText="1"/>
    </xf>
    <xf numFmtId="0" fontId="23" fillId="0" borderId="0" xfId="0" applyFont="1" applyAlignment="1">
      <alignment vertical="center" wrapText="1"/>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25" fillId="0" borderId="0" xfId="0" applyFont="1">
      <alignment vertical="center"/>
    </xf>
    <xf numFmtId="0" fontId="25" fillId="13" borderId="0" xfId="0" applyFont="1" applyFill="1">
      <alignment vertical="center"/>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25" fillId="13" borderId="0" xfId="0" applyFont="1" applyFill="1" applyAlignment="1" applyProtection="1">
      <alignment horizontal="center" vertical="center"/>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5" fillId="13" borderId="0" xfId="0" applyFont="1" applyFill="1" applyAlignment="1">
      <alignment horizontal="center" vertical="center"/>
    </xf>
    <xf numFmtId="0" fontId="23" fillId="0" borderId="0" xfId="0" applyFont="1" applyAlignment="1">
      <alignment vertical="center" wrapText="1"/>
    </xf>
    <xf numFmtId="0" fontId="38" fillId="8" borderId="0" xfId="3" applyFont="1" applyFill="1" applyAlignment="1" applyProtection="1">
      <alignment horizontal="right" vertical="center" shrinkToFit="1"/>
      <protection locked="0"/>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23" fillId="11" borderId="0" xfId="0" applyFont="1" applyFill="1" applyAlignment="1">
      <alignment horizontal="left" vertical="top" wrapText="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88671875" defaultRowHeight="13.2" x14ac:dyDescent="0.2"/>
  <cols>
    <col min="1" max="1" width="21.88671875" style="222" customWidth="1"/>
    <col min="2" max="2" width="22.44140625" style="222" customWidth="1"/>
    <col min="3" max="3" width="31.33203125" style="222" customWidth="1"/>
    <col min="4" max="5" width="9.6640625" style="222" customWidth="1"/>
    <col min="6" max="7" width="9.88671875" style="222" customWidth="1"/>
    <col min="8" max="16384" width="8.88671875" style="222"/>
  </cols>
  <sheetData>
    <row r="1" spans="1:7" s="220" customFormat="1" ht="36" x14ac:dyDescent="0.2">
      <c r="A1" s="217" t="s">
        <v>665</v>
      </c>
      <c r="B1" s="217" t="s">
        <v>666</v>
      </c>
      <c r="C1" s="218" t="s">
        <v>667</v>
      </c>
      <c r="D1" s="219" t="s">
        <v>668</v>
      </c>
      <c r="E1" s="219" t="s">
        <v>669</v>
      </c>
      <c r="F1" s="219" t="s">
        <v>670</v>
      </c>
      <c r="G1" s="219" t="s">
        <v>671</v>
      </c>
    </row>
    <row r="2" spans="1:7" ht="17.399999999999999" customHeight="1" x14ac:dyDescent="0.2">
      <c r="A2" s="221" t="str" cm="1">
        <f t="array" aca="1" ref="A2" ca="1">IFERROR(IF(INDIRECT("'"&amp;$C2&amp;"'!"&amp;D2&amp;E2)="","",INDIRECT("'"&amp;$C2&amp;"'!"&amp;D2&amp;E2)),"")</f>
        <v/>
      </c>
      <c r="B2" s="221" t="str" cm="1">
        <f t="array" aca="1" ref="B2" ca="1">IFERROR(IF(OR(INDIRECT("'"&amp;$C2&amp;"'!"&amp;F2&amp;G2)="",INDIRECT("'"&amp;$C2&amp;"'!"&amp;F2&amp;G2)&lt;=0),"",INDIRECT("'"&amp;$C2&amp;"'!"&amp;F2&amp;G2)),"")</f>
        <v/>
      </c>
      <c r="C2" s="221" t="s">
        <v>672</v>
      </c>
      <c r="D2" s="221" t="s">
        <v>673</v>
      </c>
      <c r="E2" s="221">
        <v>21</v>
      </c>
      <c r="F2" s="221" t="s">
        <v>674</v>
      </c>
      <c r="G2" s="221">
        <v>323</v>
      </c>
    </row>
    <row r="3" spans="1:7" x14ac:dyDescent="0.2">
      <c r="A3" s="222" t="str" cm="1">
        <f t="array" aca="1" ref="A3" ca="1">IFERROR(IF(INDIRECT("'"&amp;$C3&amp;"'!"&amp;D3&amp;E3)="","",INDIRECT("'"&amp;$C3&amp;"'!"&amp;D3&amp;E3)),"")</f>
        <v/>
      </c>
      <c r="B3" s="222" t="str" cm="1">
        <f t="array" aca="1" ref="B3" ca="1">IFERROR(IF(OR(INDIRECT("'"&amp;$C3&amp;"'!"&amp;F3&amp;G3)="",INDIRECT("'"&amp;$C3&amp;"'!"&amp;F3&amp;G3)&lt;=0),"",INDIRECT("'"&amp;$C3&amp;"'!"&amp;F3&amp;G3)),"")</f>
        <v/>
      </c>
      <c r="C3" s="222" t="s">
        <v>672</v>
      </c>
      <c r="D3" s="222" t="s">
        <v>673</v>
      </c>
      <c r="E3" s="222">
        <v>23</v>
      </c>
      <c r="F3" s="222" t="s">
        <v>674</v>
      </c>
      <c r="G3" s="222">
        <v>330</v>
      </c>
    </row>
    <row r="4" spans="1:7" x14ac:dyDescent="0.2">
      <c r="A4" s="222" t="str" cm="1">
        <f t="array" aca="1" ref="A4" ca="1">IFERROR(IF(INDIRECT("'"&amp;$C4&amp;"'!"&amp;D4&amp;E4)="","",INDIRECT("'"&amp;$C4&amp;"'!"&amp;D4&amp;E4)),"")</f>
        <v/>
      </c>
      <c r="B4" s="222" t="str" cm="1">
        <f t="array" aca="1" ref="B4" ca="1">IFERROR(IF(OR(INDIRECT("'"&amp;$C4&amp;"'!"&amp;F4&amp;G4)="",INDIRECT("'"&amp;$C4&amp;"'!"&amp;F4&amp;G4)&lt;=0),"",INDIRECT("'"&amp;$C4&amp;"'!"&amp;F4&amp;G4)),"")</f>
        <v/>
      </c>
      <c r="C4" s="222" t="s">
        <v>675</v>
      </c>
      <c r="D4" s="222" t="s">
        <v>673</v>
      </c>
      <c r="E4" s="222">
        <v>25</v>
      </c>
      <c r="F4" s="222" t="s">
        <v>674</v>
      </c>
      <c r="G4" s="222">
        <v>337</v>
      </c>
    </row>
    <row r="5" spans="1:7" x14ac:dyDescent="0.2">
      <c r="A5" s="222" t="str" cm="1">
        <f t="array" aca="1" ref="A5" ca="1">IFERROR(IF(INDIRECT("'"&amp;$C5&amp;"'!"&amp;D5&amp;E5)="","",INDIRECT("'"&amp;$C5&amp;"'!"&amp;D5&amp;E5)),"")</f>
        <v/>
      </c>
      <c r="B5" s="222" t="str" cm="1">
        <f t="array" aca="1" ref="B5" ca="1">IFERROR(IF(OR(INDIRECT("'"&amp;$C5&amp;"'!"&amp;F5&amp;G5)="",INDIRECT("'"&amp;$C5&amp;"'!"&amp;F5&amp;G5)&lt;=0),"",INDIRECT("'"&amp;$C5&amp;"'!"&amp;F5&amp;G5)),"")</f>
        <v/>
      </c>
      <c r="C5" s="222" t="s">
        <v>672</v>
      </c>
      <c r="D5" s="222" t="s">
        <v>673</v>
      </c>
      <c r="E5" s="222">
        <v>27</v>
      </c>
      <c r="F5" s="222" t="s">
        <v>674</v>
      </c>
      <c r="G5" s="222">
        <v>344</v>
      </c>
    </row>
    <row r="6" spans="1:7" x14ac:dyDescent="0.2">
      <c r="A6" s="222" t="str" cm="1">
        <f t="array" aca="1" ref="A6" ca="1">IFERROR(IF(INDIRECT("'"&amp;$C6&amp;"'!"&amp;D6&amp;E6)="","",INDIRECT("'"&amp;$C6&amp;"'!"&amp;D6&amp;E6)),"")</f>
        <v/>
      </c>
      <c r="B6" s="222" t="str" cm="1">
        <f t="array" aca="1" ref="B6" ca="1">IFERROR(IF(OR(INDIRECT("'"&amp;$C6&amp;"'!"&amp;F6&amp;G6)="",INDIRECT("'"&amp;$C6&amp;"'!"&amp;F6&amp;G6)&lt;=0),"",INDIRECT("'"&amp;$C6&amp;"'!"&amp;F6&amp;G6)),"")</f>
        <v/>
      </c>
      <c r="C6" s="222" t="s">
        <v>672</v>
      </c>
      <c r="D6" s="222" t="s">
        <v>673</v>
      </c>
      <c r="E6" s="222">
        <v>29</v>
      </c>
      <c r="F6" s="222" t="s">
        <v>674</v>
      </c>
      <c r="G6" s="222">
        <v>351</v>
      </c>
    </row>
    <row r="7" spans="1:7" x14ac:dyDescent="0.2">
      <c r="A7" s="222" t="str" cm="1">
        <f t="array" aca="1" ref="A7" ca="1">IFERROR(IF(INDIRECT("'"&amp;$C7&amp;"'!"&amp;D7&amp;E7)="","",INDIRECT("'"&amp;$C7&amp;"'!"&amp;D7&amp;E7)),"")</f>
        <v/>
      </c>
      <c r="B7" s="222" t="str" cm="1">
        <f t="array" aca="1" ref="B7" ca="1">IFERROR(IF(OR(INDIRECT("'"&amp;$C7&amp;"'!"&amp;F7&amp;G7)="",INDIRECT("'"&amp;$C7&amp;"'!"&amp;F7&amp;G7)&lt;=0),"",INDIRECT("'"&amp;$C7&amp;"'!"&amp;F7&amp;G7)),"")</f>
        <v/>
      </c>
      <c r="C7" s="222" t="s">
        <v>672</v>
      </c>
      <c r="D7" s="222" t="s">
        <v>673</v>
      </c>
      <c r="E7" s="222">
        <v>31</v>
      </c>
      <c r="F7" s="222" t="s">
        <v>674</v>
      </c>
      <c r="G7" s="222">
        <v>358</v>
      </c>
    </row>
    <row r="8" spans="1:7" x14ac:dyDescent="0.2">
      <c r="A8" s="222" t="str" cm="1">
        <f t="array" aca="1" ref="A8" ca="1">IFERROR(IF(INDIRECT("'"&amp;$C8&amp;"'!"&amp;D8&amp;E8)="","",INDIRECT("'"&amp;$C8&amp;"'!"&amp;D8&amp;E8)),"")</f>
        <v/>
      </c>
      <c r="B8" s="222" t="str" cm="1">
        <f t="array" aca="1" ref="B8" ca="1">IFERROR(IF(OR(INDIRECT("'"&amp;$C8&amp;"'!"&amp;F8&amp;G8)="",INDIRECT("'"&amp;$C8&amp;"'!"&amp;F8&amp;G8)&lt;=0),"",INDIRECT("'"&amp;$C8&amp;"'!"&amp;F8&amp;G8)),"")</f>
        <v/>
      </c>
      <c r="C8" s="222" t="s">
        <v>672</v>
      </c>
      <c r="D8" s="222" t="s">
        <v>673</v>
      </c>
      <c r="E8" s="222">
        <v>33</v>
      </c>
      <c r="F8" s="222" t="s">
        <v>674</v>
      </c>
      <c r="G8" s="222">
        <v>365</v>
      </c>
    </row>
    <row r="9" spans="1:7" x14ac:dyDescent="0.2">
      <c r="A9" s="222" t="str" cm="1">
        <f t="array" aca="1" ref="A9" ca="1">IFERROR(IF(INDIRECT("'"&amp;$C9&amp;"'!"&amp;D9&amp;E9)="","",INDIRECT("'"&amp;$C9&amp;"'!"&amp;D9&amp;E9)),"")</f>
        <v/>
      </c>
      <c r="B9" s="222" t="str" cm="1">
        <f t="array" aca="1" ref="B9" ca="1">IFERROR(IF(OR(INDIRECT("'"&amp;$C9&amp;"'!"&amp;F9&amp;G9)="",INDIRECT("'"&amp;$C9&amp;"'!"&amp;F9&amp;G9)&lt;=0),"",INDIRECT("'"&amp;$C9&amp;"'!"&amp;F9&amp;G9)),"")</f>
        <v/>
      </c>
      <c r="C9" s="222" t="s">
        <v>672</v>
      </c>
      <c r="D9" s="222" t="s">
        <v>673</v>
      </c>
      <c r="E9" s="222">
        <v>35</v>
      </c>
      <c r="F9" s="222" t="s">
        <v>674</v>
      </c>
      <c r="G9" s="222">
        <v>372</v>
      </c>
    </row>
    <row r="10" spans="1:7" x14ac:dyDescent="0.2">
      <c r="A10" s="222" t="str" cm="1">
        <f t="array" aca="1" ref="A10" ca="1">IFERROR(IF(INDIRECT("'"&amp;$C10&amp;"'!"&amp;D10&amp;E10)="","",INDIRECT("'"&amp;$C10&amp;"'!"&amp;D10&amp;E10)),"")</f>
        <v/>
      </c>
      <c r="B10" s="222" t="str" cm="1">
        <f t="array" aca="1" ref="B10" ca="1">IFERROR(IF(OR(INDIRECT("'"&amp;$C10&amp;"'!"&amp;F10&amp;G10)="",INDIRECT("'"&amp;$C10&amp;"'!"&amp;F10&amp;G10)&lt;=0),"",INDIRECT("'"&amp;$C10&amp;"'!"&amp;F10&amp;G10)),"")</f>
        <v/>
      </c>
      <c r="C10" s="222" t="s">
        <v>672</v>
      </c>
      <c r="D10" s="222" t="s">
        <v>673</v>
      </c>
      <c r="E10" s="222">
        <v>37</v>
      </c>
      <c r="F10" s="222" t="s">
        <v>674</v>
      </c>
      <c r="G10" s="222">
        <v>379</v>
      </c>
    </row>
    <row r="11" spans="1:7" x14ac:dyDescent="0.2">
      <c r="A11" s="222" t="str" cm="1">
        <f t="array" aca="1" ref="A11" ca="1">IFERROR(IF(INDIRECT("'"&amp;$C11&amp;"'!"&amp;D11&amp;E11)="","",INDIRECT("'"&amp;$C11&amp;"'!"&amp;D11&amp;E11)),"")</f>
        <v/>
      </c>
      <c r="B11" s="222" t="str" cm="1">
        <f t="array" aca="1" ref="B11" ca="1">IFERROR(IF(OR(INDIRECT("'"&amp;$C11&amp;"'!"&amp;F11&amp;G11)="",INDIRECT("'"&amp;$C11&amp;"'!"&amp;F11&amp;G11)&lt;=0),"",INDIRECT("'"&amp;$C11&amp;"'!"&amp;F11&amp;G11)),"")</f>
        <v/>
      </c>
      <c r="C11" s="222" t="s">
        <v>672</v>
      </c>
      <c r="D11" s="222" t="s">
        <v>673</v>
      </c>
      <c r="E11" s="222">
        <v>39</v>
      </c>
      <c r="F11" s="222" t="s">
        <v>674</v>
      </c>
      <c r="G11" s="222">
        <v>386</v>
      </c>
    </row>
    <row r="12" spans="1:7" x14ac:dyDescent="0.2">
      <c r="A12" s="222" t="str" cm="1">
        <f t="array" aca="1" ref="A12" ca="1">IFERROR(IF(INDIRECT("'"&amp;$C12&amp;"'!"&amp;D12&amp;E12)="","",INDIRECT("'"&amp;$C12&amp;"'!"&amp;D12&amp;E12)),"")</f>
        <v/>
      </c>
      <c r="B12" s="222" t="str" cm="1">
        <f t="array" aca="1" ref="B12" ca="1">IFERROR(IF(OR(INDIRECT("'"&amp;$C12&amp;"'!"&amp;F12&amp;G12)="",INDIRECT("'"&amp;$C12&amp;"'!"&amp;F12&amp;G12)&lt;=0),"",INDIRECT("'"&amp;$C12&amp;"'!"&amp;F12&amp;G12)),"")</f>
        <v/>
      </c>
      <c r="C12" s="222" t="s">
        <v>672</v>
      </c>
      <c r="D12" s="222" t="s">
        <v>673</v>
      </c>
      <c r="E12" s="222">
        <v>41</v>
      </c>
      <c r="F12" s="222" t="s">
        <v>674</v>
      </c>
      <c r="G12" s="222">
        <v>393</v>
      </c>
    </row>
    <row r="13" spans="1:7" x14ac:dyDescent="0.2">
      <c r="A13" s="222" t="str" cm="1">
        <f t="array" aca="1" ref="A13" ca="1">IFERROR(IF(INDIRECT("'"&amp;$C13&amp;"'!"&amp;D13&amp;E13)="","",INDIRECT("'"&amp;$C13&amp;"'!"&amp;D13&amp;E13)),"")</f>
        <v/>
      </c>
      <c r="B13" s="222" t="str" cm="1">
        <f t="array" aca="1" ref="B13" ca="1">IFERROR(IF(OR(INDIRECT("'"&amp;$C13&amp;"'!"&amp;F13&amp;G13)="",INDIRECT("'"&amp;$C13&amp;"'!"&amp;F13&amp;G13)&lt;=0),"",INDIRECT("'"&amp;$C13&amp;"'!"&amp;F13&amp;G13)),"")</f>
        <v/>
      </c>
      <c r="C13" s="222" t="s">
        <v>672</v>
      </c>
      <c r="D13" s="222" t="s">
        <v>673</v>
      </c>
      <c r="E13" s="222">
        <v>43</v>
      </c>
      <c r="F13" s="222" t="s">
        <v>674</v>
      </c>
      <c r="G13" s="222">
        <v>400</v>
      </c>
    </row>
    <row r="14" spans="1:7" x14ac:dyDescent="0.2">
      <c r="A14" s="222" t="str" cm="1">
        <f t="array" aca="1" ref="A14" ca="1">IFERROR(IF(INDIRECT("'"&amp;$C14&amp;"'!"&amp;D14&amp;E14)="","",INDIRECT("'"&amp;$C14&amp;"'!"&amp;D14&amp;E14)),"")</f>
        <v/>
      </c>
      <c r="B14" s="222" t="str" cm="1">
        <f t="array" aca="1" ref="B14" ca="1">IFERROR(IF(OR(INDIRECT("'"&amp;$C14&amp;"'!"&amp;F14&amp;G14)="",INDIRECT("'"&amp;$C14&amp;"'!"&amp;F14&amp;G14)&lt;=0),"",INDIRECT("'"&amp;$C14&amp;"'!"&amp;F14&amp;G14)),"")</f>
        <v/>
      </c>
      <c r="C14" s="222" t="s">
        <v>672</v>
      </c>
      <c r="D14" s="222" t="s">
        <v>673</v>
      </c>
      <c r="E14" s="222">
        <v>45</v>
      </c>
      <c r="F14" s="222" t="s">
        <v>674</v>
      </c>
      <c r="G14" s="222">
        <v>407</v>
      </c>
    </row>
    <row r="15" spans="1:7" x14ac:dyDescent="0.2">
      <c r="A15" s="222" t="str" cm="1">
        <f t="array" aca="1" ref="A15" ca="1">IFERROR(IF(INDIRECT("'"&amp;$C15&amp;"'!"&amp;D15&amp;E15)="","",INDIRECT("'"&amp;$C15&amp;"'!"&amp;D15&amp;E15)),"")</f>
        <v/>
      </c>
      <c r="B15" s="222" t="str" cm="1">
        <f t="array" aca="1" ref="B15" ca="1">IFERROR(IF(OR(INDIRECT("'"&amp;$C15&amp;"'!"&amp;F15&amp;G15)="",INDIRECT("'"&amp;$C15&amp;"'!"&amp;F15&amp;G15)&lt;=0),"",INDIRECT("'"&amp;$C15&amp;"'!"&amp;F15&amp;G15)),"")</f>
        <v/>
      </c>
      <c r="C15" s="222" t="s">
        <v>672</v>
      </c>
      <c r="D15" s="222" t="s">
        <v>673</v>
      </c>
      <c r="E15" s="222">
        <v>47</v>
      </c>
      <c r="F15" s="222" t="s">
        <v>674</v>
      </c>
      <c r="G15" s="222">
        <v>414</v>
      </c>
    </row>
    <row r="16" spans="1:7" x14ac:dyDescent="0.2">
      <c r="A16" s="222" t="str" cm="1">
        <f t="array" aca="1" ref="A16" ca="1">IFERROR(IF(INDIRECT("'"&amp;$C16&amp;"'!"&amp;D16&amp;E16)="","",INDIRECT("'"&amp;$C16&amp;"'!"&amp;D16&amp;E16)),"")</f>
        <v/>
      </c>
      <c r="B16" s="222" t="str" cm="1">
        <f t="array" aca="1" ref="B16" ca="1">IFERROR(IF(OR(INDIRECT("'"&amp;$C16&amp;"'!"&amp;F16&amp;G16)="",INDIRECT("'"&amp;$C16&amp;"'!"&amp;F16&amp;G16)&lt;=0),"",INDIRECT("'"&amp;$C16&amp;"'!"&amp;F16&amp;G16)),"")</f>
        <v/>
      </c>
      <c r="C16" s="222" t="s">
        <v>672</v>
      </c>
      <c r="D16" s="222" t="s">
        <v>673</v>
      </c>
      <c r="E16" s="222">
        <v>49</v>
      </c>
      <c r="F16" s="222" t="s">
        <v>674</v>
      </c>
      <c r="G16" s="222">
        <v>421</v>
      </c>
    </row>
    <row r="17" spans="1:7" x14ac:dyDescent="0.2">
      <c r="A17" s="222" t="str" cm="1">
        <f t="array" aca="1" ref="A17" ca="1">IFERROR(IF(INDIRECT("'"&amp;$C17&amp;"'!"&amp;D17&amp;E17)="","",INDIRECT("'"&amp;$C17&amp;"'!"&amp;D17&amp;E17)),"")</f>
        <v/>
      </c>
      <c r="B17" s="222" t="str" cm="1">
        <f t="array" aca="1" ref="B17" ca="1">IFERROR(IF(OR(INDIRECT("'"&amp;$C17&amp;"'!"&amp;F17&amp;G17)="",INDIRECT("'"&amp;$C17&amp;"'!"&amp;F17&amp;G17)&lt;=0),"",INDIRECT("'"&amp;$C17&amp;"'!"&amp;F17&amp;G17)),"")</f>
        <v/>
      </c>
      <c r="C17" s="222" t="s">
        <v>672</v>
      </c>
      <c r="D17" s="222" t="s">
        <v>673</v>
      </c>
      <c r="E17" s="222">
        <v>51</v>
      </c>
      <c r="F17" s="222" t="s">
        <v>674</v>
      </c>
      <c r="G17" s="222">
        <v>428</v>
      </c>
    </row>
    <row r="18" spans="1:7" x14ac:dyDescent="0.2">
      <c r="A18" s="222" t="str" cm="1">
        <f t="array" aca="1" ref="A18" ca="1">IFERROR(IF(INDIRECT("'"&amp;$C18&amp;"'!"&amp;D18&amp;E18)="","",INDIRECT("'"&amp;$C18&amp;"'!"&amp;D18&amp;E18)),"")</f>
        <v/>
      </c>
      <c r="B18" s="222" t="str" cm="1">
        <f t="array" aca="1" ref="B18" ca="1">IFERROR(IF(OR(INDIRECT("'"&amp;$C18&amp;"'!"&amp;F18&amp;G18)="",INDIRECT("'"&amp;$C18&amp;"'!"&amp;F18&amp;G18)&lt;=0),"",INDIRECT("'"&amp;$C18&amp;"'!"&amp;F18&amp;G18)),"")</f>
        <v/>
      </c>
      <c r="C18" s="222" t="s">
        <v>672</v>
      </c>
      <c r="D18" s="222" t="s">
        <v>673</v>
      </c>
      <c r="E18" s="222">
        <v>53</v>
      </c>
      <c r="F18" s="222" t="s">
        <v>674</v>
      </c>
      <c r="G18" s="222">
        <v>435</v>
      </c>
    </row>
    <row r="19" spans="1:7" x14ac:dyDescent="0.2">
      <c r="A19" s="222" t="str" cm="1">
        <f t="array" aca="1" ref="A19" ca="1">IFERROR(IF(INDIRECT("'"&amp;$C19&amp;"'!"&amp;D19&amp;E19)="","",INDIRECT("'"&amp;$C19&amp;"'!"&amp;D19&amp;E19)),"")</f>
        <v/>
      </c>
      <c r="B19" s="222" t="str" cm="1">
        <f t="array" aca="1" ref="B19" ca="1">IFERROR(IF(OR(INDIRECT("'"&amp;$C19&amp;"'!"&amp;F19&amp;G19)="",INDIRECT("'"&amp;$C19&amp;"'!"&amp;F19&amp;G19)&lt;=0),"",INDIRECT("'"&amp;$C19&amp;"'!"&amp;F19&amp;G19)),"")</f>
        <v/>
      </c>
      <c r="C19" s="222" t="s">
        <v>672</v>
      </c>
      <c r="D19" s="222" t="s">
        <v>673</v>
      </c>
      <c r="E19" s="222">
        <v>55</v>
      </c>
      <c r="F19" s="222" t="s">
        <v>674</v>
      </c>
      <c r="G19" s="222">
        <v>442</v>
      </c>
    </row>
    <row r="20" spans="1:7" x14ac:dyDescent="0.2">
      <c r="A20" s="222" t="str" cm="1">
        <f t="array" aca="1" ref="A20" ca="1">IFERROR(IF(INDIRECT("'"&amp;$C20&amp;"'!"&amp;D20&amp;E20)="","",INDIRECT("'"&amp;$C20&amp;"'!"&amp;D20&amp;E20)),"")</f>
        <v/>
      </c>
      <c r="B20" s="222" t="str" cm="1">
        <f t="array" aca="1" ref="B20" ca="1">IFERROR(IF(OR(INDIRECT("'"&amp;$C20&amp;"'!"&amp;F20&amp;G20)="",INDIRECT("'"&amp;$C20&amp;"'!"&amp;F20&amp;G20)&lt;=0),"",INDIRECT("'"&amp;$C20&amp;"'!"&amp;F20&amp;G20)),"")</f>
        <v/>
      </c>
      <c r="C20" s="222" t="s">
        <v>672</v>
      </c>
      <c r="D20" s="222" t="s">
        <v>673</v>
      </c>
      <c r="E20" s="222">
        <v>57</v>
      </c>
      <c r="F20" s="222" t="s">
        <v>674</v>
      </c>
      <c r="G20" s="222">
        <v>449</v>
      </c>
    </row>
    <row r="21" spans="1:7" x14ac:dyDescent="0.2">
      <c r="A21" s="222" t="str" cm="1">
        <f t="array" aca="1" ref="A21" ca="1">IFERROR(IF(INDIRECT("'"&amp;$C21&amp;"'!"&amp;D21&amp;E21)="","",INDIRECT("'"&amp;$C21&amp;"'!"&amp;D21&amp;E21)),"")</f>
        <v/>
      </c>
      <c r="B21" s="222" t="str" cm="1">
        <f t="array" aca="1" ref="B21" ca="1">IFERROR(IF(OR(INDIRECT("'"&amp;$C21&amp;"'!"&amp;F21&amp;G21)="",INDIRECT("'"&amp;$C21&amp;"'!"&amp;F21&amp;G21)&lt;=0),"",INDIRECT("'"&amp;$C21&amp;"'!"&amp;F21&amp;G21)),"")</f>
        <v/>
      </c>
      <c r="C21" s="222" t="s">
        <v>672</v>
      </c>
      <c r="D21" s="222" t="s">
        <v>673</v>
      </c>
      <c r="E21" s="222">
        <v>59</v>
      </c>
      <c r="F21" s="222" t="s">
        <v>674</v>
      </c>
      <c r="G21" s="222">
        <v>456</v>
      </c>
    </row>
    <row r="22" spans="1:7" x14ac:dyDescent="0.2">
      <c r="A22" s="222" t="str" cm="1">
        <f t="array" aca="1" ref="A22" ca="1">IFERROR(IF(INDIRECT("'"&amp;$C22&amp;"'!"&amp;D22&amp;E22)="","",INDIRECT("'"&amp;$C22&amp;"'!"&amp;D22&amp;E22)),"")</f>
        <v/>
      </c>
      <c r="B22" s="222" t="str" cm="1">
        <f t="array" aca="1" ref="B22" ca="1">IFERROR(IF(OR(INDIRECT("'"&amp;$C22&amp;"'!"&amp;F22&amp;G22)="",INDIRECT("'"&amp;$C22&amp;"'!"&amp;F22&amp;G22)&lt;=0),"",INDIRECT("'"&amp;$C22&amp;"'!"&amp;F22&amp;G22)),"")</f>
        <v/>
      </c>
      <c r="C22" s="222" t="s">
        <v>672</v>
      </c>
      <c r="D22" s="222" t="s">
        <v>673</v>
      </c>
      <c r="E22" s="222">
        <v>61</v>
      </c>
      <c r="F22" s="222" t="s">
        <v>674</v>
      </c>
      <c r="G22" s="222">
        <v>463</v>
      </c>
    </row>
    <row r="23" spans="1:7" x14ac:dyDescent="0.2">
      <c r="A23" s="222" t="str" cm="1">
        <f t="array" aca="1" ref="A23" ca="1">IFERROR(IF(INDIRECT("'"&amp;$C23&amp;"'!"&amp;D23&amp;E23)="","",INDIRECT("'"&amp;$C23&amp;"'!"&amp;D23&amp;E23)),"")</f>
        <v/>
      </c>
      <c r="B23" s="222" t="str" cm="1">
        <f t="array" aca="1" ref="B23" ca="1">IFERROR(IF(OR(INDIRECT("'"&amp;$C23&amp;"'!"&amp;F23&amp;G23)="",INDIRECT("'"&amp;$C23&amp;"'!"&amp;F23&amp;G23)&lt;=0),"",INDIRECT("'"&amp;$C23&amp;"'!"&amp;F23&amp;G23)),"")</f>
        <v/>
      </c>
      <c r="C23" s="222" t="s">
        <v>672</v>
      </c>
      <c r="D23" s="222" t="s">
        <v>673</v>
      </c>
      <c r="E23" s="222">
        <v>63</v>
      </c>
      <c r="F23" s="222" t="s">
        <v>674</v>
      </c>
      <c r="G23" s="222">
        <v>470</v>
      </c>
    </row>
    <row r="24" spans="1:7" x14ac:dyDescent="0.2">
      <c r="A24" s="222" t="str" cm="1">
        <f t="array" aca="1" ref="A24" ca="1">IFERROR(IF(INDIRECT("'"&amp;$C24&amp;"'!"&amp;D24&amp;E24)="","",INDIRECT("'"&amp;$C24&amp;"'!"&amp;D24&amp;E24)),"")</f>
        <v/>
      </c>
      <c r="B24" s="222" t="str" cm="1">
        <f t="array" aca="1" ref="B24" ca="1">IFERROR(IF(OR(INDIRECT("'"&amp;$C24&amp;"'!"&amp;F24&amp;G24)="",INDIRECT("'"&amp;$C24&amp;"'!"&amp;F24&amp;G24)&lt;=0),"",INDIRECT("'"&amp;$C24&amp;"'!"&amp;F24&amp;G24)),"")</f>
        <v/>
      </c>
      <c r="C24" s="222" t="s">
        <v>672</v>
      </c>
      <c r="D24" s="222" t="s">
        <v>673</v>
      </c>
      <c r="E24" s="222">
        <v>65</v>
      </c>
      <c r="F24" s="222" t="s">
        <v>674</v>
      </c>
      <c r="G24" s="222">
        <v>477</v>
      </c>
    </row>
    <row r="25" spans="1:7" x14ac:dyDescent="0.2">
      <c r="A25" s="222" t="str" cm="1">
        <f t="array" aca="1" ref="A25" ca="1">IFERROR(IF(INDIRECT("'"&amp;$C25&amp;"'!"&amp;D25&amp;E25)="","",INDIRECT("'"&amp;$C25&amp;"'!"&amp;D25&amp;E25)),"")</f>
        <v/>
      </c>
      <c r="B25" s="222" t="str" cm="1">
        <f t="array" aca="1" ref="B25" ca="1">IFERROR(IF(OR(INDIRECT("'"&amp;$C25&amp;"'!"&amp;F25&amp;G25)="",INDIRECT("'"&amp;$C25&amp;"'!"&amp;F25&amp;G25)&lt;=0),"",INDIRECT("'"&amp;$C25&amp;"'!"&amp;F25&amp;G25)),"")</f>
        <v/>
      </c>
      <c r="C25" s="222" t="s">
        <v>672</v>
      </c>
      <c r="D25" s="222" t="s">
        <v>673</v>
      </c>
      <c r="E25" s="222">
        <v>67</v>
      </c>
      <c r="F25" s="222" t="s">
        <v>674</v>
      </c>
      <c r="G25" s="222">
        <v>484</v>
      </c>
    </row>
    <row r="26" spans="1:7" x14ac:dyDescent="0.2">
      <c r="A26" s="222" t="str" cm="1">
        <f t="array" aca="1" ref="A26" ca="1">IFERROR(IF(INDIRECT("'"&amp;$C26&amp;"'!"&amp;D26&amp;E26)="","",INDIRECT("'"&amp;$C26&amp;"'!"&amp;D26&amp;E26)),"")</f>
        <v/>
      </c>
      <c r="B26" s="222" t="str" cm="1">
        <f t="array" aca="1" ref="B26" ca="1">IFERROR(IF(OR(INDIRECT("'"&amp;$C26&amp;"'!"&amp;F26&amp;G26)="",INDIRECT("'"&amp;$C26&amp;"'!"&amp;F26&amp;G26)&lt;=0),"",INDIRECT("'"&amp;$C26&amp;"'!"&amp;F26&amp;G26)),"")</f>
        <v/>
      </c>
      <c r="C26" s="222" t="s">
        <v>672</v>
      </c>
      <c r="D26" s="222" t="s">
        <v>673</v>
      </c>
      <c r="E26" s="222">
        <v>69</v>
      </c>
      <c r="F26" s="222" t="s">
        <v>674</v>
      </c>
      <c r="G26" s="222">
        <v>491</v>
      </c>
    </row>
    <row r="27" spans="1:7" x14ac:dyDescent="0.2">
      <c r="A27" s="222" t="str" cm="1">
        <f t="array" aca="1" ref="A27" ca="1">IFERROR(IF(INDIRECT("'"&amp;$C27&amp;"'!"&amp;D27&amp;E27)="","",INDIRECT("'"&amp;$C27&amp;"'!"&amp;D27&amp;E27)),"")</f>
        <v/>
      </c>
      <c r="B27" s="222" t="str" cm="1">
        <f t="array" aca="1" ref="B27" ca="1">IFERROR(IF(OR(INDIRECT("'"&amp;$C27&amp;"'!"&amp;F27&amp;G27)="",INDIRECT("'"&amp;$C27&amp;"'!"&amp;F27&amp;G27)&lt;=0),"",INDIRECT("'"&amp;$C27&amp;"'!"&amp;F27&amp;G27)),"")</f>
        <v/>
      </c>
      <c r="C27" s="222" t="s">
        <v>672</v>
      </c>
      <c r="D27" s="222" t="s">
        <v>673</v>
      </c>
      <c r="E27" s="222">
        <v>71</v>
      </c>
      <c r="F27" s="222" t="s">
        <v>674</v>
      </c>
      <c r="G27" s="222">
        <v>498</v>
      </c>
    </row>
    <row r="28" spans="1:7" x14ac:dyDescent="0.2">
      <c r="A28" s="222" t="str" cm="1">
        <f t="array" aca="1" ref="A28" ca="1">IFERROR(IF(INDIRECT("'"&amp;$C28&amp;"'!"&amp;D28&amp;E28)="","",INDIRECT("'"&amp;$C28&amp;"'!"&amp;D28&amp;E28)),"")</f>
        <v/>
      </c>
      <c r="B28" s="222" t="str" cm="1">
        <f t="array" aca="1" ref="B28" ca="1">IFERROR(IF(OR(INDIRECT("'"&amp;$C28&amp;"'!"&amp;F28&amp;G28)="",INDIRECT("'"&amp;$C28&amp;"'!"&amp;F28&amp;G28)&lt;=0),"",INDIRECT("'"&amp;$C28&amp;"'!"&amp;F28&amp;G28)),"")</f>
        <v/>
      </c>
      <c r="C28" s="222" t="s">
        <v>672</v>
      </c>
      <c r="D28" s="222" t="s">
        <v>673</v>
      </c>
      <c r="E28" s="222">
        <v>73</v>
      </c>
      <c r="F28" s="222" t="s">
        <v>674</v>
      </c>
      <c r="G28" s="222">
        <v>505</v>
      </c>
    </row>
    <row r="29" spans="1:7" x14ac:dyDescent="0.2">
      <c r="A29" s="222" t="str" cm="1">
        <f t="array" aca="1" ref="A29" ca="1">IFERROR(IF(INDIRECT("'"&amp;$C29&amp;"'!"&amp;D29&amp;E29)="","",INDIRECT("'"&amp;$C29&amp;"'!"&amp;D29&amp;E29)),"")</f>
        <v/>
      </c>
      <c r="B29" s="222" t="str" cm="1">
        <f t="array" aca="1" ref="B29" ca="1">IFERROR(IF(OR(INDIRECT("'"&amp;$C29&amp;"'!"&amp;F29&amp;G29)="",INDIRECT("'"&amp;$C29&amp;"'!"&amp;F29&amp;G29)&lt;=0),"",INDIRECT("'"&amp;$C29&amp;"'!"&amp;F29&amp;G29)),"")</f>
        <v/>
      </c>
      <c r="C29" s="222" t="s">
        <v>672</v>
      </c>
      <c r="D29" s="222" t="s">
        <v>673</v>
      </c>
      <c r="E29" s="222">
        <v>75</v>
      </c>
      <c r="F29" s="222" t="s">
        <v>674</v>
      </c>
      <c r="G29" s="222">
        <v>512</v>
      </c>
    </row>
    <row r="30" spans="1:7" x14ac:dyDescent="0.2">
      <c r="A30" s="222" t="str" cm="1">
        <f t="array" aca="1" ref="A30" ca="1">IFERROR(IF(INDIRECT("'"&amp;$C30&amp;"'!"&amp;D30&amp;E30)="","",INDIRECT("'"&amp;$C30&amp;"'!"&amp;D30&amp;E30)),"")</f>
        <v/>
      </c>
      <c r="B30" s="222" t="str" cm="1">
        <f t="array" aca="1" ref="B30" ca="1">IFERROR(IF(OR(INDIRECT("'"&amp;$C30&amp;"'!"&amp;F30&amp;G30)="",INDIRECT("'"&amp;$C30&amp;"'!"&amp;F30&amp;G30)&lt;=0),"",INDIRECT("'"&amp;$C30&amp;"'!"&amp;F30&amp;G30)),"")</f>
        <v/>
      </c>
      <c r="C30" s="222" t="s">
        <v>672</v>
      </c>
      <c r="D30" s="222" t="s">
        <v>673</v>
      </c>
      <c r="E30" s="222">
        <v>77</v>
      </c>
      <c r="F30" s="222" t="s">
        <v>674</v>
      </c>
      <c r="G30" s="222">
        <v>519</v>
      </c>
    </row>
    <row r="31" spans="1:7" x14ac:dyDescent="0.2">
      <c r="A31" s="222" t="str" cm="1">
        <f t="array" aca="1" ref="A31" ca="1">IFERROR(IF(INDIRECT("'"&amp;$C31&amp;"'!"&amp;D31&amp;E31)="","",INDIRECT("'"&amp;$C31&amp;"'!"&amp;D31&amp;E31)),"")</f>
        <v/>
      </c>
      <c r="B31" s="222" t="str" cm="1">
        <f t="array" aca="1" ref="B31" ca="1">IFERROR(IF(OR(INDIRECT("'"&amp;$C31&amp;"'!"&amp;F31&amp;G31)="",INDIRECT("'"&amp;$C31&amp;"'!"&amp;F31&amp;G31)&lt;=0),"",INDIRECT("'"&amp;$C31&amp;"'!"&amp;F31&amp;G31)),"")</f>
        <v/>
      </c>
      <c r="C31" s="222" t="s">
        <v>672</v>
      </c>
      <c r="D31" s="222" t="s">
        <v>673</v>
      </c>
      <c r="E31" s="222">
        <v>79</v>
      </c>
      <c r="F31" s="222" t="s">
        <v>674</v>
      </c>
      <c r="G31" s="222">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zoomScaleNormal="100" workbookViewId="0">
      <selection activeCell="F22" sqref="F22"/>
    </sheetView>
  </sheetViews>
  <sheetFormatPr defaultColWidth="9" defaultRowHeight="15" x14ac:dyDescent="0.2"/>
  <cols>
    <col min="1" max="2" width="0.88671875" style="56" customWidth="1"/>
    <col min="3" max="3" width="3.6640625" style="56" customWidth="1"/>
    <col min="4" max="4" width="12.6640625" style="56" customWidth="1"/>
    <col min="5" max="5" width="2.6640625" style="56" customWidth="1"/>
    <col min="6" max="6" width="12.77734375" style="56" customWidth="1"/>
    <col min="7" max="7" width="2.6640625" style="56" customWidth="1"/>
    <col min="8" max="8" width="12.77734375" style="56" customWidth="1"/>
    <col min="9" max="9" width="2.6640625" style="56" customWidth="1"/>
    <col min="10" max="10" width="15.77734375" style="56" customWidth="1"/>
    <col min="11" max="11" width="2.6640625" style="56" customWidth="1"/>
    <col min="12" max="12" width="15.77734375" style="56" customWidth="1"/>
    <col min="13" max="13" width="2.6640625" style="56" customWidth="1"/>
    <col min="14" max="14" width="15.77734375" style="56" customWidth="1"/>
    <col min="15" max="15" width="2.6640625" style="56" customWidth="1"/>
    <col min="16" max="16" width="15.77734375" style="56" customWidth="1"/>
    <col min="17" max="17" width="2.6640625" style="56" customWidth="1"/>
    <col min="18" max="18" width="15.77734375" style="56" customWidth="1"/>
    <col min="19" max="19" width="2.6640625" style="56" customWidth="1"/>
    <col min="20" max="20" width="12.77734375" style="56" customWidth="1"/>
    <col min="21" max="21" width="2.6640625" style="56" customWidth="1"/>
    <col min="22" max="22" width="15.77734375" style="56" customWidth="1"/>
    <col min="23" max="23" width="2.6640625" style="56" customWidth="1"/>
    <col min="24" max="24" width="2.33203125" style="56" customWidth="1"/>
    <col min="25" max="25" width="8.33203125" style="57" hidden="1" customWidth="1"/>
    <col min="26" max="26" width="9" style="57" hidden="1" customWidth="1"/>
    <col min="27" max="27" width="87.44140625" style="182" customWidth="1"/>
    <col min="28" max="28" width="9.44140625" style="56" bestFit="1" customWidth="1"/>
    <col min="29" max="16384" width="9" style="56"/>
  </cols>
  <sheetData>
    <row r="1" spans="2:27" ht="30.6" customHeight="1" x14ac:dyDescent="0.2">
      <c r="B1" s="56">
        <v>1</v>
      </c>
      <c r="C1" s="53" t="s">
        <v>412</v>
      </c>
      <c r="W1" s="54" t="s">
        <v>463</v>
      </c>
    </row>
    <row r="2" spans="2:27" ht="30" customHeight="1" x14ac:dyDescent="0.2">
      <c r="B2" s="246" t="s">
        <v>465</v>
      </c>
      <c r="C2" s="246"/>
      <c r="D2" s="246"/>
      <c r="E2" s="246"/>
      <c r="F2" s="246"/>
      <c r="G2" s="246"/>
      <c r="H2" s="246"/>
      <c r="I2" s="246"/>
      <c r="J2" s="246"/>
      <c r="K2" s="246"/>
      <c r="L2" s="246"/>
      <c r="M2" s="246"/>
      <c r="N2" s="246"/>
      <c r="O2" s="246"/>
      <c r="P2" s="246"/>
      <c r="Q2" s="246"/>
      <c r="R2" s="246"/>
      <c r="S2" s="246"/>
      <c r="T2" s="246"/>
      <c r="U2" s="246"/>
      <c r="V2" s="246"/>
      <c r="W2" s="246"/>
      <c r="Y2" s="58" t="s">
        <v>0</v>
      </c>
      <c r="Z2" s="58"/>
    </row>
    <row r="3" spans="2:27" ht="16.8" customHeight="1" x14ac:dyDescent="0.2">
      <c r="W3" s="55" t="s">
        <v>676</v>
      </c>
      <c r="Y3" s="57" t="s">
        <v>1</v>
      </c>
    </row>
    <row r="4" spans="2:27" hidden="1" x14ac:dyDescent="0.2">
      <c r="D4" s="59" t="s">
        <v>2</v>
      </c>
    </row>
    <row r="5" spans="2:27" ht="5.0999999999999996"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0999999999999996" customHeight="1" x14ac:dyDescent="0.2"/>
    <row r="11" spans="2:27" x14ac:dyDescent="0.2">
      <c r="C11" s="99" t="s">
        <v>5</v>
      </c>
    </row>
    <row r="12" spans="2:27" ht="8.4" customHeight="1" thickBot="1" x14ac:dyDescent="0.25"/>
    <row r="13" spans="2:27" ht="15.6" thickBot="1" x14ac:dyDescent="0.25">
      <c r="C13" s="247"/>
      <c r="D13" s="248"/>
      <c r="F13" s="56" t="s">
        <v>6</v>
      </c>
    </row>
    <row r="14" spans="2:27" ht="5.0999999999999996" customHeight="1" thickBot="1" x14ac:dyDescent="0.25"/>
    <row r="15" spans="2:27" ht="15.6" thickBot="1" x14ac:dyDescent="0.25">
      <c r="C15" s="249"/>
      <c r="D15" s="250"/>
      <c r="F15" s="56" t="s">
        <v>7</v>
      </c>
    </row>
    <row r="16" spans="2:27" ht="5.0999999999999996" customHeight="1" x14ac:dyDescent="0.2"/>
    <row r="17" spans="2:27" ht="10.8" customHeight="1" x14ac:dyDescent="0.2"/>
    <row r="18" spans="2:27" ht="5.0999999999999996"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0999999999999996"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6"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2"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0999999999999996" customHeight="1" x14ac:dyDescent="0.2">
      <c r="B25" s="184"/>
      <c r="C25" s="184"/>
      <c r="D25" s="184"/>
      <c r="E25" s="184"/>
      <c r="F25" s="184"/>
      <c r="G25" s="184"/>
      <c r="H25" s="184"/>
      <c r="I25" s="184"/>
      <c r="J25" s="184"/>
      <c r="K25" s="184"/>
      <c r="L25" s="184"/>
      <c r="M25" s="184"/>
      <c r="N25" s="184"/>
      <c r="O25" s="184"/>
      <c r="P25" s="184"/>
      <c r="Q25" s="184"/>
      <c r="R25" s="184"/>
      <c r="S25" s="184"/>
      <c r="T25" s="184"/>
      <c r="U25" s="184"/>
      <c r="V25" s="184"/>
      <c r="W25" s="184"/>
    </row>
    <row r="26" spans="2:27" x14ac:dyDescent="0.2">
      <c r="B26" s="184"/>
      <c r="C26" s="184" t="s">
        <v>12</v>
      </c>
      <c r="D26" s="184"/>
      <c r="E26" s="184"/>
      <c r="F26" s="184"/>
      <c r="G26" s="184"/>
      <c r="H26" s="184"/>
      <c r="I26" s="184"/>
      <c r="J26" s="184"/>
      <c r="K26" s="184"/>
      <c r="L26" s="184"/>
      <c r="M26" s="184"/>
      <c r="N26" s="184"/>
      <c r="O26" s="184"/>
      <c r="P26" s="184"/>
      <c r="Q26" s="184"/>
      <c r="R26" s="184"/>
      <c r="S26" s="184"/>
      <c r="T26" s="184"/>
      <c r="U26" s="184"/>
      <c r="V26" s="184"/>
      <c r="W26" s="184"/>
    </row>
    <row r="27" spans="2:27" ht="5.0999999999999996" customHeight="1" x14ac:dyDescent="0.2">
      <c r="B27" s="184"/>
      <c r="C27" s="184"/>
      <c r="D27" s="184"/>
      <c r="E27" s="184"/>
      <c r="F27" s="184"/>
      <c r="G27" s="184"/>
      <c r="H27" s="184"/>
      <c r="I27" s="184"/>
      <c r="J27" s="184"/>
      <c r="K27" s="184"/>
      <c r="L27" s="184"/>
      <c r="M27" s="184"/>
      <c r="N27" s="184"/>
      <c r="O27" s="184"/>
      <c r="P27" s="184"/>
      <c r="Q27" s="184"/>
      <c r="R27" s="184"/>
      <c r="S27" s="184"/>
      <c r="T27" s="184"/>
      <c r="U27" s="184"/>
      <c r="V27" s="184"/>
      <c r="W27" s="184"/>
    </row>
    <row r="28" spans="2:27" x14ac:dyDescent="0.2">
      <c r="B28" s="184"/>
      <c r="C28" s="184"/>
      <c r="D28" s="184"/>
      <c r="E28" s="184"/>
      <c r="F28" s="184"/>
      <c r="G28" s="184"/>
      <c r="H28" s="184"/>
      <c r="I28" s="184"/>
      <c r="J28" s="184"/>
      <c r="K28" s="184"/>
      <c r="L28" s="184"/>
      <c r="M28" s="184"/>
      <c r="N28" s="184"/>
      <c r="O28" s="184"/>
      <c r="P28" s="184"/>
      <c r="Q28" s="184"/>
      <c r="R28" s="184"/>
      <c r="S28" s="184"/>
      <c r="T28" s="184"/>
      <c r="U28" s="184"/>
      <c r="V28" s="184"/>
      <c r="W28" s="184"/>
    </row>
    <row r="29" spans="2:27" x14ac:dyDescent="0.2">
      <c r="B29" s="184"/>
      <c r="C29" s="184" t="s">
        <v>13</v>
      </c>
      <c r="D29" s="184"/>
      <c r="E29" s="184"/>
      <c r="F29" s="184"/>
      <c r="G29" s="184"/>
      <c r="H29" s="184"/>
      <c r="I29" s="184"/>
      <c r="J29" s="184"/>
      <c r="K29" s="184"/>
      <c r="L29" s="184"/>
      <c r="M29" s="184"/>
      <c r="N29" s="184"/>
      <c r="O29" s="184"/>
      <c r="P29" s="184"/>
      <c r="Q29" s="184"/>
      <c r="R29" s="184"/>
      <c r="S29" s="184"/>
      <c r="T29" s="184"/>
      <c r="U29" s="184"/>
      <c r="V29" s="184"/>
      <c r="W29" s="184"/>
    </row>
    <row r="30" spans="2:27" ht="5.0999999999999996" customHeight="1" thickBot="1" x14ac:dyDescent="0.25">
      <c r="B30" s="184"/>
      <c r="C30" s="67"/>
      <c r="D30" s="184"/>
      <c r="E30" s="184"/>
      <c r="F30" s="184"/>
      <c r="G30" s="184"/>
      <c r="H30" s="184"/>
      <c r="I30" s="184"/>
      <c r="J30" s="184"/>
      <c r="K30" s="184"/>
      <c r="L30" s="184"/>
      <c r="M30" s="184"/>
      <c r="N30" s="184"/>
      <c r="O30" s="184"/>
      <c r="P30" s="184"/>
      <c r="Q30" s="184"/>
      <c r="R30" s="184"/>
      <c r="S30" s="184"/>
      <c r="T30" s="184"/>
      <c r="U30" s="184"/>
      <c r="V30" s="184"/>
      <c r="W30" s="184"/>
    </row>
    <row r="31" spans="2:27" ht="18" customHeight="1" thickBot="1" x14ac:dyDescent="0.25">
      <c r="B31" s="184"/>
      <c r="C31" s="68" t="s">
        <v>9</v>
      </c>
      <c r="D31" s="184" t="s">
        <v>14</v>
      </c>
      <c r="E31" s="184"/>
      <c r="F31" s="239"/>
      <c r="G31" s="240"/>
      <c r="H31" s="240"/>
      <c r="I31" s="240"/>
      <c r="J31" s="241"/>
      <c r="K31" s="184"/>
      <c r="L31" s="184"/>
      <c r="M31" s="184"/>
      <c r="N31" s="184"/>
      <c r="O31" s="184"/>
      <c r="P31" s="184"/>
      <c r="Q31" s="184"/>
      <c r="R31" s="184"/>
      <c r="S31" s="184"/>
      <c r="T31" s="184"/>
      <c r="U31" s="184"/>
      <c r="V31" s="184"/>
      <c r="W31" s="184"/>
      <c r="AA31" s="182" t="str">
        <f ca="1">中間シート!X4</f>
        <v>事業場名を入力してください。</v>
      </c>
    </row>
    <row r="32" spans="2:27" ht="5.0999999999999996" customHeight="1" thickBot="1" x14ac:dyDescent="0.25">
      <c r="B32" s="184"/>
      <c r="C32" s="67"/>
      <c r="D32" s="184"/>
      <c r="E32" s="184"/>
      <c r="F32" s="184"/>
      <c r="G32" s="184"/>
      <c r="H32" s="184"/>
      <c r="I32" s="184"/>
      <c r="J32" s="184"/>
      <c r="K32" s="184"/>
      <c r="L32" s="184"/>
      <c r="M32" s="184"/>
      <c r="N32" s="184"/>
      <c r="O32" s="184"/>
      <c r="P32" s="184"/>
      <c r="Q32" s="184"/>
      <c r="R32" s="184"/>
      <c r="S32" s="184"/>
      <c r="T32" s="184"/>
      <c r="U32" s="184"/>
      <c r="V32" s="184"/>
      <c r="W32" s="184"/>
    </row>
    <row r="33" spans="2:27" ht="18" customHeight="1" thickBot="1" x14ac:dyDescent="0.25">
      <c r="B33" s="184"/>
      <c r="C33" s="68" t="s">
        <v>9</v>
      </c>
      <c r="D33" s="184" t="s">
        <v>15</v>
      </c>
      <c r="E33" s="184"/>
      <c r="F33" s="69"/>
      <c r="G33" s="70" t="s">
        <v>448</v>
      </c>
      <c r="H33" s="69"/>
      <c r="I33" s="184"/>
      <c r="J33" s="184"/>
      <c r="K33" s="184"/>
      <c r="L33" s="184"/>
      <c r="M33" s="184"/>
      <c r="N33" s="184"/>
      <c r="O33" s="184"/>
      <c r="P33" s="184"/>
      <c r="Q33" s="184"/>
      <c r="R33" s="184"/>
      <c r="S33" s="184"/>
      <c r="T33" s="184"/>
      <c r="U33" s="184"/>
      <c r="V33" s="184"/>
      <c r="W33" s="184"/>
      <c r="AA33" s="182" t="str">
        <f ca="1">中間シート!X5</f>
        <v>郵便番号を入力してください。</v>
      </c>
    </row>
    <row r="34" spans="2:27" ht="5.0999999999999996" customHeight="1" thickBot="1" x14ac:dyDescent="0.25">
      <c r="B34" s="184"/>
      <c r="C34" s="67"/>
      <c r="D34" s="184"/>
      <c r="E34" s="184"/>
      <c r="F34" s="184"/>
      <c r="G34" s="184"/>
      <c r="H34" s="184"/>
      <c r="I34" s="184"/>
      <c r="J34" s="184"/>
      <c r="K34" s="184"/>
      <c r="L34" s="184"/>
      <c r="M34" s="184"/>
      <c r="N34" s="184"/>
      <c r="O34" s="184"/>
      <c r="P34" s="184"/>
      <c r="Q34" s="184"/>
      <c r="R34" s="184"/>
      <c r="S34" s="184"/>
      <c r="T34" s="184"/>
      <c r="U34" s="184"/>
      <c r="V34" s="184"/>
      <c r="W34" s="184"/>
    </row>
    <row r="35" spans="2:27" ht="18" customHeight="1" thickBot="1" x14ac:dyDescent="0.25">
      <c r="B35" s="184"/>
      <c r="C35" s="68" t="s">
        <v>9</v>
      </c>
      <c r="D35" s="184" t="s">
        <v>16</v>
      </c>
      <c r="E35" s="184"/>
      <c r="F35" s="71"/>
      <c r="G35" s="184"/>
      <c r="H35" s="184" t="s">
        <v>11</v>
      </c>
      <c r="I35" s="184"/>
      <c r="J35" s="184"/>
      <c r="K35" s="184"/>
      <c r="L35" s="184" t="s">
        <v>17</v>
      </c>
      <c r="M35" s="184"/>
      <c r="N35" s="184"/>
      <c r="O35" s="184"/>
      <c r="P35" s="184"/>
      <c r="Q35" s="184"/>
      <c r="R35" s="184"/>
      <c r="S35" s="184"/>
      <c r="T35" s="184"/>
      <c r="U35" s="184"/>
      <c r="V35" s="184"/>
      <c r="W35" s="184"/>
      <c r="AA35" s="182" t="str">
        <f ca="1">中間シート!X6</f>
        <v>都道府県を選択してください。</v>
      </c>
    </row>
    <row r="36" spans="2:27" ht="5.0999999999999996" customHeight="1" thickBot="1" x14ac:dyDescent="0.25">
      <c r="B36" s="184"/>
      <c r="C36" s="67"/>
      <c r="D36" s="184"/>
      <c r="E36" s="184"/>
      <c r="F36" s="184"/>
      <c r="G36" s="184"/>
      <c r="H36" s="184"/>
      <c r="I36" s="184"/>
      <c r="J36" s="184"/>
      <c r="K36" s="184"/>
      <c r="L36" s="184"/>
      <c r="M36" s="184"/>
      <c r="N36" s="184"/>
      <c r="O36" s="184"/>
      <c r="P36" s="184"/>
      <c r="Q36" s="184"/>
      <c r="R36" s="184"/>
      <c r="S36" s="184"/>
      <c r="T36" s="184"/>
      <c r="U36" s="184"/>
      <c r="V36" s="184"/>
      <c r="W36" s="184"/>
    </row>
    <row r="37" spans="2:27" ht="18" customHeight="1" thickBot="1" x14ac:dyDescent="0.25">
      <c r="B37" s="184"/>
      <c r="C37" s="68" t="s">
        <v>9</v>
      </c>
      <c r="D37" s="184" t="s">
        <v>18</v>
      </c>
      <c r="E37" s="184"/>
      <c r="F37" s="239"/>
      <c r="G37" s="240"/>
      <c r="H37" s="240"/>
      <c r="I37" s="240"/>
      <c r="J37" s="241"/>
      <c r="K37" s="184"/>
      <c r="L37" s="184" t="s">
        <v>19</v>
      </c>
      <c r="M37" s="184"/>
      <c r="N37" s="184"/>
      <c r="O37" s="184"/>
      <c r="P37" s="184"/>
      <c r="Q37" s="184"/>
      <c r="R37" s="184"/>
      <c r="S37" s="184"/>
      <c r="T37" s="184"/>
      <c r="U37" s="184"/>
      <c r="V37" s="184"/>
      <c r="W37" s="184"/>
      <c r="AA37" s="182" t="str">
        <f ca="1">中間シート!X7</f>
        <v>市区町村を入力してください。</v>
      </c>
    </row>
    <row r="38" spans="2:27" ht="5.0999999999999996" customHeight="1" thickBot="1" x14ac:dyDescent="0.25">
      <c r="B38" s="184"/>
      <c r="C38" s="67"/>
      <c r="D38" s="184"/>
      <c r="E38" s="184"/>
      <c r="F38" s="184"/>
      <c r="G38" s="184"/>
      <c r="H38" s="184"/>
      <c r="I38" s="184"/>
      <c r="J38" s="184"/>
      <c r="K38" s="184"/>
      <c r="L38" s="184"/>
      <c r="M38" s="184"/>
      <c r="N38" s="184"/>
      <c r="O38" s="184"/>
      <c r="P38" s="184"/>
      <c r="Q38" s="184"/>
      <c r="R38" s="184"/>
      <c r="S38" s="184"/>
      <c r="T38" s="184"/>
      <c r="U38" s="184"/>
      <c r="V38" s="184"/>
      <c r="W38" s="184"/>
    </row>
    <row r="39" spans="2:27" ht="18" customHeight="1" thickBot="1" x14ac:dyDescent="0.25">
      <c r="B39" s="184"/>
      <c r="C39" s="68" t="s">
        <v>9</v>
      </c>
      <c r="D39" s="184" t="s">
        <v>20</v>
      </c>
      <c r="E39" s="184"/>
      <c r="F39" s="242"/>
      <c r="G39" s="243"/>
      <c r="H39" s="243"/>
      <c r="I39" s="243"/>
      <c r="J39" s="244"/>
      <c r="K39" s="184"/>
      <c r="L39" s="184" t="s">
        <v>21</v>
      </c>
      <c r="M39" s="184"/>
      <c r="N39" s="184"/>
      <c r="O39" s="184"/>
      <c r="P39" s="184" t="s">
        <v>22</v>
      </c>
      <c r="Q39" s="184"/>
      <c r="R39" s="184"/>
      <c r="S39" s="184"/>
      <c r="T39" s="184"/>
      <c r="U39" s="184"/>
      <c r="V39" s="184"/>
      <c r="W39" s="184"/>
      <c r="AA39" s="182" t="str">
        <f ca="1">中間シート!X8</f>
        <v>町名地番を入力してください。</v>
      </c>
    </row>
    <row r="40" spans="2:27" ht="5.0999999999999996" customHeight="1" thickBot="1" x14ac:dyDescent="0.25">
      <c r="B40" s="184"/>
      <c r="C40" s="72"/>
      <c r="D40" s="184"/>
      <c r="E40" s="184"/>
      <c r="F40" s="184"/>
      <c r="G40" s="184"/>
      <c r="H40" s="184"/>
      <c r="I40" s="184"/>
      <c r="J40" s="184"/>
      <c r="K40" s="184"/>
      <c r="L40" s="184"/>
      <c r="M40" s="184"/>
      <c r="N40" s="184"/>
      <c r="O40" s="184"/>
      <c r="P40" s="184"/>
      <c r="Q40" s="184"/>
      <c r="R40" s="184"/>
      <c r="S40" s="184"/>
      <c r="T40" s="184"/>
      <c r="U40" s="184"/>
      <c r="V40" s="184"/>
      <c r="W40" s="184"/>
    </row>
    <row r="41" spans="2:27" ht="18" customHeight="1" thickBot="1" x14ac:dyDescent="0.25">
      <c r="B41" s="184"/>
      <c r="C41" s="72"/>
      <c r="D41" s="184" t="s">
        <v>23</v>
      </c>
      <c r="E41" s="184"/>
      <c r="F41" s="242"/>
      <c r="G41" s="243"/>
      <c r="H41" s="243"/>
      <c r="I41" s="243"/>
      <c r="J41" s="244"/>
      <c r="K41" s="184"/>
      <c r="L41" s="184" t="s">
        <v>24</v>
      </c>
      <c r="M41" s="184"/>
      <c r="N41" s="184"/>
      <c r="O41" s="184"/>
      <c r="P41" s="184" t="s">
        <v>25</v>
      </c>
      <c r="Q41" s="184"/>
      <c r="R41" s="184"/>
      <c r="S41" s="184"/>
      <c r="T41" s="184"/>
      <c r="U41" s="184"/>
      <c r="V41" s="184"/>
      <c r="W41" s="184"/>
    </row>
    <row r="42" spans="2:27" ht="5.0999999999999996" customHeight="1" x14ac:dyDescent="0.2">
      <c r="B42" s="184"/>
      <c r="C42" s="72"/>
      <c r="D42" s="184"/>
      <c r="E42" s="184"/>
      <c r="F42" s="184"/>
      <c r="G42" s="184"/>
      <c r="H42" s="184"/>
      <c r="I42" s="184"/>
      <c r="J42" s="184"/>
      <c r="K42" s="184"/>
      <c r="L42" s="184"/>
      <c r="M42" s="184"/>
      <c r="N42" s="184"/>
      <c r="O42" s="184"/>
      <c r="P42" s="184"/>
      <c r="Q42" s="184"/>
      <c r="R42" s="184"/>
      <c r="S42" s="184"/>
      <c r="T42" s="184"/>
      <c r="U42" s="184"/>
      <c r="V42" s="184"/>
      <c r="W42" s="184"/>
    </row>
    <row r="43" spans="2:27" ht="6.6" customHeight="1" x14ac:dyDescent="0.2">
      <c r="B43" s="184"/>
      <c r="C43" s="72"/>
      <c r="D43" s="184"/>
      <c r="E43" s="184"/>
      <c r="F43" s="184"/>
      <c r="G43" s="184"/>
      <c r="H43" s="184"/>
      <c r="I43" s="184"/>
      <c r="J43" s="184"/>
      <c r="K43" s="184"/>
      <c r="L43" s="184"/>
      <c r="M43" s="184"/>
      <c r="N43" s="184"/>
      <c r="O43" s="184"/>
      <c r="P43" s="184"/>
      <c r="Q43" s="184"/>
      <c r="R43" s="184"/>
      <c r="S43" s="184"/>
      <c r="T43" s="184"/>
      <c r="U43" s="184"/>
      <c r="V43" s="184"/>
      <c r="W43" s="184"/>
    </row>
    <row r="44" spans="2:27" ht="7.8" customHeight="1" x14ac:dyDescent="0.2">
      <c r="B44" s="184"/>
      <c r="C44" s="72"/>
      <c r="D44" s="184"/>
      <c r="E44" s="184"/>
      <c r="F44" s="184"/>
      <c r="G44" s="184"/>
      <c r="H44" s="184"/>
      <c r="I44" s="184"/>
      <c r="J44" s="184"/>
      <c r="K44" s="184"/>
      <c r="L44" s="184"/>
      <c r="M44" s="184"/>
      <c r="N44" s="184"/>
      <c r="O44" s="184"/>
      <c r="P44" s="184"/>
      <c r="Q44" s="184"/>
      <c r="R44" s="184"/>
      <c r="S44" s="184"/>
      <c r="T44" s="184"/>
      <c r="U44" s="184"/>
      <c r="V44" s="184"/>
      <c r="W44" s="184"/>
    </row>
    <row r="45" spans="2:27" x14ac:dyDescent="0.2">
      <c r="B45" s="184"/>
      <c r="C45" s="184" t="s">
        <v>26</v>
      </c>
      <c r="D45" s="184"/>
      <c r="E45" s="184"/>
      <c r="F45" s="184"/>
      <c r="G45" s="184"/>
      <c r="H45" s="184"/>
      <c r="I45" s="184"/>
      <c r="J45" s="184"/>
      <c r="K45" s="184"/>
      <c r="L45" s="184"/>
      <c r="M45" s="184"/>
      <c r="N45" s="184"/>
      <c r="O45" s="184"/>
      <c r="P45" s="184"/>
      <c r="Q45" s="184"/>
      <c r="R45" s="184"/>
      <c r="S45" s="184"/>
      <c r="T45" s="184"/>
      <c r="U45" s="184"/>
      <c r="V45" s="184"/>
      <c r="W45" s="184"/>
    </row>
    <row r="46" spans="2:27" ht="5.0999999999999996" customHeight="1" x14ac:dyDescent="0.2">
      <c r="B46" s="184"/>
      <c r="C46" s="184"/>
      <c r="D46" s="184"/>
      <c r="E46" s="184"/>
      <c r="F46" s="184"/>
      <c r="G46" s="184"/>
      <c r="H46" s="184"/>
      <c r="I46" s="184"/>
      <c r="J46" s="184"/>
      <c r="K46" s="184"/>
      <c r="L46" s="184"/>
      <c r="M46" s="184"/>
      <c r="N46" s="184"/>
      <c r="O46" s="184"/>
      <c r="P46" s="184"/>
      <c r="Q46" s="184"/>
      <c r="R46" s="184"/>
      <c r="S46" s="184"/>
      <c r="T46" s="184"/>
      <c r="U46" s="184"/>
      <c r="V46" s="184"/>
      <c r="W46" s="184"/>
    </row>
    <row r="47" spans="2:27" x14ac:dyDescent="0.2">
      <c r="B47" s="184"/>
      <c r="C47" s="184"/>
      <c r="D47" s="73" t="s">
        <v>27</v>
      </c>
      <c r="E47" s="184"/>
      <c r="F47" s="184"/>
      <c r="G47" s="184"/>
      <c r="H47" s="184"/>
      <c r="I47" s="184"/>
      <c r="J47" s="184"/>
      <c r="K47" s="184"/>
      <c r="L47" s="184"/>
      <c r="M47" s="184"/>
      <c r="N47" s="184"/>
      <c r="O47" s="184"/>
      <c r="P47" s="184"/>
      <c r="Q47" s="184"/>
      <c r="R47" s="184"/>
      <c r="S47" s="184"/>
      <c r="T47" s="184"/>
      <c r="U47" s="184"/>
      <c r="V47" s="184"/>
      <c r="W47" s="184"/>
    </row>
    <row r="48" spans="2:27" ht="7.2" customHeight="1" x14ac:dyDescent="0.2">
      <c r="B48" s="184"/>
      <c r="C48" s="184"/>
      <c r="D48" s="74"/>
      <c r="E48" s="184"/>
      <c r="F48" s="184"/>
      <c r="G48" s="184"/>
      <c r="H48" s="184"/>
      <c r="I48" s="184"/>
      <c r="J48" s="184"/>
      <c r="K48" s="184"/>
      <c r="L48" s="184"/>
      <c r="M48" s="184"/>
      <c r="N48" s="184"/>
      <c r="O48" s="184"/>
      <c r="P48" s="184"/>
      <c r="Q48" s="184"/>
      <c r="R48" s="184"/>
      <c r="S48" s="184"/>
      <c r="T48" s="184"/>
      <c r="U48" s="184"/>
      <c r="V48" s="184"/>
      <c r="W48" s="184"/>
    </row>
    <row r="49" spans="2:27" ht="7.8" customHeight="1" x14ac:dyDescent="0.2">
      <c r="B49" s="184"/>
      <c r="C49" s="72"/>
      <c r="D49" s="184"/>
      <c r="E49" s="184"/>
      <c r="F49" s="184"/>
      <c r="G49" s="184"/>
      <c r="H49" s="184"/>
      <c r="I49" s="184"/>
      <c r="J49" s="184"/>
      <c r="K49" s="184"/>
      <c r="L49" s="184"/>
      <c r="M49" s="184"/>
      <c r="N49" s="184"/>
      <c r="O49" s="184"/>
      <c r="P49" s="184"/>
      <c r="Q49" s="184"/>
      <c r="R49" s="184"/>
      <c r="S49" s="184"/>
      <c r="T49" s="184"/>
      <c r="U49" s="184"/>
      <c r="V49" s="184"/>
      <c r="W49" s="184"/>
    </row>
    <row r="50" spans="2:27" x14ac:dyDescent="0.2">
      <c r="B50" s="184"/>
      <c r="C50" s="75" t="s">
        <v>28</v>
      </c>
      <c r="D50" s="184" t="s">
        <v>29</v>
      </c>
      <c r="E50" s="184"/>
      <c r="F50" s="184"/>
      <c r="G50" s="184"/>
      <c r="H50" s="184"/>
      <c r="I50" s="184"/>
      <c r="J50" s="184"/>
      <c r="K50" s="184"/>
      <c r="L50" s="184"/>
      <c r="M50" s="184"/>
      <c r="N50" s="184"/>
      <c r="O50" s="184"/>
      <c r="P50" s="184"/>
      <c r="Q50" s="184"/>
      <c r="R50" s="184"/>
      <c r="S50" s="184"/>
      <c r="T50" s="184"/>
      <c r="U50" s="184"/>
      <c r="V50" s="184"/>
      <c r="W50" s="184"/>
    </row>
    <row r="51" spans="2:27" ht="5.0999999999999996" customHeight="1" x14ac:dyDescent="0.2">
      <c r="B51" s="184"/>
      <c r="C51" s="184"/>
      <c r="D51" s="184"/>
      <c r="E51" s="184"/>
      <c r="F51" s="184"/>
      <c r="G51" s="184"/>
      <c r="H51" s="184"/>
      <c r="I51" s="184"/>
      <c r="J51" s="184"/>
      <c r="K51" s="184"/>
      <c r="L51" s="184"/>
      <c r="M51" s="184"/>
      <c r="N51" s="184"/>
      <c r="O51" s="184"/>
      <c r="P51" s="184"/>
      <c r="Q51" s="184"/>
      <c r="R51" s="184"/>
      <c r="S51" s="184"/>
      <c r="T51" s="184"/>
      <c r="U51" s="184"/>
      <c r="V51" s="184"/>
      <c r="W51" s="184"/>
    </row>
    <row r="52" spans="2:27" ht="34.200000000000003" customHeight="1" x14ac:dyDescent="0.2">
      <c r="B52" s="184"/>
      <c r="C52" s="72"/>
      <c r="D52" s="251" t="s">
        <v>30</v>
      </c>
      <c r="E52" s="252"/>
      <c r="F52" s="252"/>
      <c r="G52" s="252"/>
      <c r="H52" s="252"/>
      <c r="I52" s="252"/>
      <c r="J52" s="252"/>
      <c r="K52" s="252"/>
      <c r="L52" s="252"/>
      <c r="M52" s="252"/>
      <c r="N52" s="252"/>
      <c r="O52" s="252"/>
      <c r="P52" s="252"/>
      <c r="Q52" s="252"/>
      <c r="R52" s="252"/>
      <c r="S52" s="252"/>
      <c r="T52" s="252"/>
      <c r="U52" s="252"/>
      <c r="V52" s="252"/>
      <c r="W52" s="184"/>
    </row>
    <row r="53" spans="2:27" ht="12" customHeight="1" x14ac:dyDescent="0.2">
      <c r="B53" s="184"/>
      <c r="C53" s="72"/>
      <c r="D53" s="184"/>
      <c r="E53" s="72"/>
      <c r="F53" s="72"/>
      <c r="G53" s="184"/>
      <c r="H53" s="184"/>
      <c r="I53" s="184"/>
      <c r="J53" s="184"/>
      <c r="K53" s="184"/>
      <c r="L53" s="184"/>
      <c r="M53" s="184"/>
      <c r="N53" s="184"/>
      <c r="O53" s="184"/>
      <c r="P53" s="184"/>
      <c r="Q53" s="184"/>
      <c r="R53" s="184"/>
      <c r="S53" s="184"/>
      <c r="T53" s="184"/>
      <c r="U53" s="184"/>
      <c r="V53" s="184"/>
      <c r="W53" s="184"/>
    </row>
    <row r="54" spans="2:27" ht="42" hidden="1" customHeight="1" x14ac:dyDescent="0.2">
      <c r="B54" s="184"/>
      <c r="C54" s="72"/>
      <c r="D54" s="245" t="s">
        <v>31</v>
      </c>
      <c r="E54" s="245"/>
      <c r="F54" s="245"/>
      <c r="G54" s="245"/>
      <c r="H54" s="245"/>
      <c r="I54" s="245"/>
      <c r="J54" s="245"/>
      <c r="K54" s="245"/>
      <c r="L54" s="245"/>
      <c r="M54" s="245"/>
      <c r="N54" s="245"/>
      <c r="O54" s="245"/>
      <c r="P54" s="245"/>
      <c r="Q54" s="245"/>
      <c r="R54" s="245"/>
      <c r="S54" s="245"/>
      <c r="T54" s="245"/>
      <c r="U54" s="245"/>
      <c r="V54" s="245"/>
      <c r="W54" s="184"/>
    </row>
    <row r="55" spans="2:27" ht="6.6" customHeight="1" x14ac:dyDescent="0.2">
      <c r="B55" s="184"/>
      <c r="C55" s="72"/>
      <c r="D55" s="72"/>
      <c r="E55" s="72"/>
      <c r="F55" s="72"/>
      <c r="G55" s="184"/>
      <c r="H55" s="184"/>
      <c r="I55" s="184"/>
      <c r="J55" s="184"/>
      <c r="K55" s="184"/>
      <c r="L55" s="184"/>
      <c r="M55" s="184"/>
      <c r="N55" s="184"/>
      <c r="O55" s="184"/>
      <c r="P55" s="184"/>
      <c r="Q55" s="184"/>
      <c r="R55" s="184"/>
      <c r="S55" s="184"/>
      <c r="T55" s="184"/>
      <c r="U55" s="184"/>
      <c r="V55" s="184"/>
      <c r="W55" s="184"/>
    </row>
    <row r="56" spans="2:27" ht="19.95" customHeight="1" x14ac:dyDescent="0.2">
      <c r="B56" s="184"/>
      <c r="C56" s="72"/>
      <c r="D56" s="184"/>
      <c r="E56" s="72"/>
      <c r="F56" s="181" t="s">
        <v>32</v>
      </c>
      <c r="G56" s="184"/>
      <c r="H56" s="171" t="s">
        <v>33</v>
      </c>
      <c r="I56" s="184"/>
      <c r="J56" s="181" t="s">
        <v>34</v>
      </c>
      <c r="K56" s="184"/>
      <c r="L56" s="184"/>
      <c r="M56" s="184"/>
      <c r="N56" s="181" t="s">
        <v>35</v>
      </c>
      <c r="O56" s="184"/>
      <c r="P56" s="184"/>
      <c r="Q56" s="184"/>
      <c r="R56" s="184"/>
      <c r="S56" s="184"/>
      <c r="T56" s="184"/>
      <c r="U56" s="184"/>
      <c r="V56" s="184"/>
      <c r="W56" s="184"/>
    </row>
    <row r="57" spans="2:27" ht="5.0999999999999996" customHeight="1" thickBot="1" x14ac:dyDescent="0.25">
      <c r="B57" s="184"/>
      <c r="C57" s="184"/>
      <c r="D57" s="184"/>
      <c r="E57" s="72"/>
      <c r="F57" s="184"/>
      <c r="G57" s="184"/>
      <c r="H57" s="184"/>
      <c r="I57" s="184"/>
      <c r="J57" s="184"/>
      <c r="K57" s="184"/>
      <c r="L57" s="184"/>
      <c r="M57" s="184"/>
      <c r="N57" s="184"/>
      <c r="O57" s="184"/>
      <c r="P57" s="184"/>
      <c r="Q57" s="184"/>
      <c r="R57" s="184"/>
      <c r="S57" s="184"/>
      <c r="T57" s="184"/>
      <c r="U57" s="184"/>
      <c r="V57" s="184"/>
      <c r="W57" s="184"/>
    </row>
    <row r="58" spans="2:27" ht="18" customHeight="1" thickBot="1" x14ac:dyDescent="0.25">
      <c r="B58" s="184"/>
      <c r="C58" s="76" t="s">
        <v>36</v>
      </c>
      <c r="D58" s="72" t="s">
        <v>37</v>
      </c>
      <c r="E58" s="72"/>
      <c r="F58" s="77"/>
      <c r="G58" s="78"/>
      <c r="H58" s="184"/>
      <c r="I58" s="78"/>
      <c r="J58" s="230" t="str">
        <f>IFERROR(VLOOKUP($F58,補助対象機器一覧!$A$2:$K$632,2,FALSE),"")</f>
        <v/>
      </c>
      <c r="K58" s="231"/>
      <c r="L58" s="232"/>
      <c r="M58" s="79"/>
      <c r="N58" s="235" t="str">
        <f>IFERROR(VLOOKUP($F58,補助対象機器一覧!$A$2:$K$632,7,FALSE),"")</f>
        <v/>
      </c>
      <c r="O58" s="236"/>
      <c r="P58" s="236"/>
      <c r="Q58" s="236"/>
      <c r="R58" s="236"/>
      <c r="S58" s="236"/>
      <c r="T58" s="237"/>
      <c r="U58" s="184"/>
      <c r="V58" s="184"/>
      <c r="W58" s="184"/>
      <c r="Y58" s="57">
        <f>IF(J58&lt;&gt;"",1,IF(H58="なし",2,0))</f>
        <v>0</v>
      </c>
      <c r="Z58" s="80" t="str">
        <f>IF(H58&lt;&gt;"","④",中間シート!P187)</f>
        <v/>
      </c>
      <c r="AA58" s="182" t="str">
        <f ca="1">中間シート!X187</f>
        <v>コード番号を選択してください。</v>
      </c>
    </row>
    <row r="59" spans="2:27" ht="15.6" thickBot="1" x14ac:dyDescent="0.25">
      <c r="B59" s="184"/>
      <c r="C59" s="72"/>
      <c r="D59" s="72"/>
      <c r="E59" s="72"/>
      <c r="F59" s="78"/>
      <c r="G59" s="78"/>
      <c r="H59" s="184"/>
      <c r="I59" s="75"/>
      <c r="J59" s="79"/>
      <c r="K59" s="79"/>
      <c r="L59" s="79"/>
      <c r="M59" s="79"/>
      <c r="N59" s="79"/>
      <c r="O59" s="79"/>
      <c r="P59" s="79"/>
      <c r="Q59" s="79"/>
      <c r="R59" s="184"/>
      <c r="S59" s="184"/>
      <c r="T59" s="184"/>
      <c r="U59" s="184"/>
      <c r="V59" s="184"/>
      <c r="W59" s="184"/>
    </row>
    <row r="60" spans="2:27" ht="18" customHeight="1" thickBot="1" x14ac:dyDescent="0.25">
      <c r="B60" s="184"/>
      <c r="C60" s="72"/>
      <c r="D60" s="72" t="s">
        <v>38</v>
      </c>
      <c r="E60" s="72"/>
      <c r="F60" s="77"/>
      <c r="G60" s="78"/>
      <c r="H60" s="184"/>
      <c r="I60" s="75"/>
      <c r="J60" s="230" t="str">
        <f>IFERROR(VLOOKUP($F60,補助対象機器一覧!$A$2:$K$632,2,FALSE),"")</f>
        <v/>
      </c>
      <c r="K60" s="231"/>
      <c r="L60" s="232"/>
      <c r="M60" s="79"/>
      <c r="N60" s="235" t="str">
        <f>IFERROR(VLOOKUP($F60,補助対象機器一覧!$A$2:$K$632,7,FALSE),"")</f>
        <v/>
      </c>
      <c r="O60" s="236"/>
      <c r="P60" s="236"/>
      <c r="Q60" s="236"/>
      <c r="R60" s="236"/>
      <c r="S60" s="236"/>
      <c r="T60" s="237"/>
      <c r="U60" s="184"/>
      <c r="V60" s="184"/>
      <c r="W60" s="184"/>
      <c r="Y60" s="57">
        <f>IF(J60&lt;&gt;"",1,IF(H60="なし",2,0))</f>
        <v>0</v>
      </c>
      <c r="Z60" s="80" t="str">
        <f>IF(H60&lt;&gt;"","④",中間シート!P188)</f>
        <v/>
      </c>
      <c r="AA60" s="182" t="str">
        <f ca="1">中間シート!X188</f>
        <v/>
      </c>
    </row>
    <row r="61" spans="2:27" ht="15.6" thickBot="1" x14ac:dyDescent="0.25">
      <c r="B61" s="184"/>
      <c r="C61" s="72"/>
      <c r="D61" s="72"/>
      <c r="E61" s="72"/>
      <c r="F61" s="78"/>
      <c r="G61" s="78"/>
      <c r="H61" s="184"/>
      <c r="I61" s="75"/>
      <c r="J61" s="79"/>
      <c r="K61" s="79"/>
      <c r="L61" s="79"/>
      <c r="M61" s="79"/>
      <c r="N61" s="79"/>
      <c r="O61" s="79"/>
      <c r="P61" s="79"/>
      <c r="Q61" s="79"/>
      <c r="R61" s="184"/>
      <c r="S61" s="184"/>
      <c r="T61" s="184"/>
      <c r="U61" s="184"/>
      <c r="V61" s="184"/>
      <c r="W61" s="184"/>
    </row>
    <row r="62" spans="2:27" ht="18" customHeight="1" thickBot="1" x14ac:dyDescent="0.25">
      <c r="B62" s="184"/>
      <c r="C62" s="72"/>
      <c r="D62" s="81" t="s">
        <v>39</v>
      </c>
      <c r="E62" s="72"/>
      <c r="F62" s="77"/>
      <c r="G62" s="82"/>
      <c r="H62" s="184"/>
      <c r="I62" s="75"/>
      <c r="J62" s="230" t="str">
        <f>IFERROR(VLOOKUP($F62,補助対象機器一覧!$A$2:$K$632,2,FALSE),"")</f>
        <v/>
      </c>
      <c r="K62" s="231"/>
      <c r="L62" s="232"/>
      <c r="M62" s="79"/>
      <c r="N62" s="235" t="str">
        <f>IFERROR(VLOOKUP($F62,補助対象機器一覧!$A$2:$K$632,7,FALSE),"")</f>
        <v/>
      </c>
      <c r="O62" s="236"/>
      <c r="P62" s="236"/>
      <c r="Q62" s="236"/>
      <c r="R62" s="236"/>
      <c r="S62" s="236"/>
      <c r="T62" s="237"/>
      <c r="U62" s="184"/>
      <c r="V62" s="184"/>
      <c r="W62" s="184"/>
      <c r="Y62" s="57">
        <f>IF(J62&lt;&gt;"",1,IF(H62="なし",2,0))</f>
        <v>0</v>
      </c>
      <c r="Z62" s="80" t="str">
        <f>IF(H62&lt;&gt;"","④",中間シート!P189)</f>
        <v/>
      </c>
      <c r="AA62" s="182" t="str">
        <f ca="1">中間シート!X189</f>
        <v/>
      </c>
    </row>
    <row r="63" spans="2:27" ht="13.2" customHeight="1" x14ac:dyDescent="0.2">
      <c r="B63" s="184"/>
      <c r="C63" s="83"/>
      <c r="D63" s="184"/>
      <c r="E63" s="184"/>
      <c r="F63" s="184"/>
      <c r="G63" s="184"/>
      <c r="H63" s="184"/>
      <c r="I63" s="184"/>
      <c r="J63" s="184"/>
      <c r="K63" s="184"/>
      <c r="L63" s="184"/>
      <c r="M63" s="184"/>
      <c r="N63" s="184"/>
      <c r="O63" s="184"/>
      <c r="P63" s="184"/>
      <c r="Q63" s="184"/>
      <c r="R63" s="184"/>
      <c r="S63" s="184"/>
      <c r="T63" s="184"/>
      <c r="U63" s="184"/>
      <c r="V63" s="184"/>
      <c r="W63" s="184"/>
    </row>
    <row r="64" spans="2:27" x14ac:dyDescent="0.2">
      <c r="B64" s="184"/>
      <c r="C64" s="78" t="s">
        <v>40</v>
      </c>
      <c r="D64" s="184"/>
      <c r="E64" s="184"/>
      <c r="F64" s="184"/>
      <c r="G64" s="184"/>
      <c r="H64" s="184"/>
      <c r="I64" s="184"/>
      <c r="J64" s="184"/>
      <c r="K64" s="184"/>
      <c r="L64" s="184"/>
      <c r="M64" s="184"/>
      <c r="N64" s="184"/>
      <c r="O64" s="184"/>
      <c r="P64" s="184"/>
      <c r="Q64" s="184"/>
      <c r="R64" s="184"/>
      <c r="S64" s="184"/>
      <c r="T64" s="184"/>
      <c r="U64" s="184"/>
      <c r="V64" s="184"/>
      <c r="W64" s="184"/>
    </row>
    <row r="65" spans="2:27" ht="5.0999999999999996" customHeight="1" x14ac:dyDescent="0.2">
      <c r="B65" s="184"/>
      <c r="C65" s="184"/>
      <c r="D65" s="184"/>
      <c r="E65" s="184"/>
      <c r="F65" s="184"/>
      <c r="G65" s="184"/>
      <c r="H65" s="184"/>
      <c r="I65" s="184"/>
      <c r="J65" s="184"/>
      <c r="K65" s="184"/>
      <c r="L65" s="184"/>
      <c r="M65" s="184"/>
      <c r="N65" s="184"/>
      <c r="O65" s="184"/>
      <c r="P65" s="184"/>
      <c r="Q65" s="184"/>
      <c r="R65" s="184"/>
      <c r="S65" s="184"/>
      <c r="T65" s="184"/>
      <c r="U65" s="184"/>
      <c r="V65" s="184"/>
      <c r="W65" s="184"/>
    </row>
    <row r="66" spans="2:27" ht="13.5" customHeight="1" x14ac:dyDescent="0.2">
      <c r="B66" s="184"/>
      <c r="C66" s="184"/>
      <c r="D66" s="184" t="s">
        <v>41</v>
      </c>
      <c r="E66" s="184"/>
      <c r="F66" s="184"/>
      <c r="G66" s="184"/>
      <c r="H66" s="184"/>
      <c r="I66" s="184"/>
      <c r="J66" s="184"/>
      <c r="K66" s="184"/>
      <c r="L66" s="184"/>
      <c r="M66" s="184"/>
      <c r="N66" s="184"/>
      <c r="O66" s="184"/>
      <c r="P66" s="184"/>
      <c r="Q66" s="184"/>
      <c r="R66" s="184"/>
      <c r="S66" s="184"/>
      <c r="T66" s="184"/>
      <c r="U66" s="184"/>
      <c r="V66" s="184"/>
      <c r="W66" s="184"/>
    </row>
    <row r="67" spans="2:27" x14ac:dyDescent="0.2">
      <c r="B67" s="184"/>
      <c r="C67" s="184"/>
      <c r="D67" s="184" t="s">
        <v>417</v>
      </c>
      <c r="E67" s="184"/>
      <c r="F67" s="184"/>
      <c r="G67" s="184"/>
      <c r="H67" s="184"/>
      <c r="I67" s="184"/>
      <c r="J67" s="184"/>
      <c r="K67" s="184"/>
      <c r="L67" s="184"/>
      <c r="M67" s="184"/>
      <c r="N67" s="184"/>
      <c r="O67" s="184"/>
      <c r="P67" s="184"/>
      <c r="Q67" s="184"/>
      <c r="R67" s="184"/>
      <c r="S67" s="184"/>
      <c r="T67" s="184"/>
      <c r="U67" s="184"/>
      <c r="V67" s="184"/>
      <c r="W67" s="184"/>
    </row>
    <row r="68" spans="2:27" x14ac:dyDescent="0.2">
      <c r="B68" s="184"/>
      <c r="C68" s="72"/>
      <c r="D68" s="184" t="s">
        <v>418</v>
      </c>
      <c r="E68" s="184"/>
      <c r="F68" s="184"/>
      <c r="G68" s="184"/>
      <c r="H68" s="184"/>
      <c r="I68" s="184"/>
      <c r="J68" s="184"/>
      <c r="K68" s="184"/>
      <c r="L68" s="184"/>
      <c r="M68" s="184"/>
      <c r="N68" s="184"/>
      <c r="O68" s="184"/>
      <c r="P68" s="184"/>
      <c r="Q68" s="184"/>
      <c r="R68" s="184"/>
      <c r="S68" s="184"/>
      <c r="T68" s="184"/>
      <c r="U68" s="184"/>
      <c r="V68" s="184"/>
      <c r="W68" s="184"/>
    </row>
    <row r="69" spans="2:27" ht="5.4" customHeight="1" x14ac:dyDescent="0.2">
      <c r="B69" s="184"/>
      <c r="C69" s="72"/>
      <c r="D69" s="184"/>
      <c r="E69" s="184"/>
      <c r="F69" s="184"/>
      <c r="G69" s="184"/>
      <c r="H69" s="184"/>
      <c r="I69" s="184"/>
      <c r="J69" s="184"/>
      <c r="K69" s="184"/>
      <c r="L69" s="184"/>
      <c r="M69" s="184"/>
      <c r="N69" s="184"/>
      <c r="O69" s="184"/>
      <c r="P69" s="184"/>
      <c r="Q69" s="184"/>
      <c r="R69" s="184"/>
      <c r="S69" s="184"/>
      <c r="T69" s="184"/>
      <c r="U69" s="184"/>
      <c r="V69" s="184"/>
      <c r="W69" s="184"/>
    </row>
    <row r="70" spans="2:27" x14ac:dyDescent="0.2">
      <c r="B70" s="184"/>
      <c r="C70" s="72"/>
      <c r="D70" s="184" t="s">
        <v>442</v>
      </c>
      <c r="E70" s="184"/>
      <c r="F70" s="184"/>
      <c r="G70" s="184"/>
      <c r="H70" s="184"/>
      <c r="I70" s="184"/>
      <c r="J70" s="184"/>
      <c r="K70" s="184"/>
      <c r="L70" s="184"/>
      <c r="M70" s="184"/>
      <c r="N70" s="184"/>
      <c r="O70" s="184"/>
      <c r="P70" s="184"/>
      <c r="Q70" s="184"/>
      <c r="R70" s="184"/>
      <c r="S70" s="184"/>
      <c r="T70" s="184"/>
      <c r="U70" s="184"/>
      <c r="V70" s="184"/>
      <c r="W70" s="184"/>
    </row>
    <row r="71" spans="2:27" x14ac:dyDescent="0.2">
      <c r="B71" s="184"/>
      <c r="C71" s="72"/>
      <c r="D71" s="184" t="s">
        <v>415</v>
      </c>
      <c r="E71" s="184"/>
      <c r="F71" s="184"/>
      <c r="G71" s="184"/>
      <c r="H71" s="184"/>
      <c r="I71" s="184"/>
      <c r="J71" s="184"/>
      <c r="K71" s="184"/>
      <c r="L71" s="184"/>
      <c r="M71" s="184"/>
      <c r="N71" s="184"/>
      <c r="O71" s="184"/>
      <c r="P71" s="184"/>
      <c r="Q71" s="184"/>
      <c r="R71" s="184"/>
      <c r="S71" s="184"/>
      <c r="T71" s="184"/>
      <c r="U71" s="184"/>
      <c r="V71" s="184"/>
      <c r="W71" s="184"/>
      <c r="AA71" s="238" t="str">
        <f ca="1">中間シート!X373</f>
        <v>機器毎に入力すると
補助事業に要する経費、
補助対象経費、補助金交付申請額が自動で表示されます。</v>
      </c>
    </row>
    <row r="72" spans="2:27" x14ac:dyDescent="0.2">
      <c r="B72" s="184"/>
      <c r="C72" s="72"/>
      <c r="D72" s="72" t="s">
        <v>443</v>
      </c>
      <c r="E72" s="184"/>
      <c r="F72" s="184"/>
      <c r="G72" s="184"/>
      <c r="H72" s="184"/>
      <c r="I72" s="184"/>
      <c r="J72" s="184"/>
      <c r="K72" s="184"/>
      <c r="L72" s="184"/>
      <c r="M72" s="184"/>
      <c r="N72" s="184"/>
      <c r="O72" s="184"/>
      <c r="P72" s="184"/>
      <c r="Q72" s="184"/>
      <c r="R72" s="184"/>
      <c r="S72" s="184"/>
      <c r="T72" s="184"/>
      <c r="U72" s="184"/>
      <c r="V72" s="184"/>
      <c r="W72" s="184"/>
      <c r="AA72" s="238"/>
    </row>
    <row r="73" spans="2:27" ht="7.2" customHeight="1" x14ac:dyDescent="0.2">
      <c r="B73" s="184"/>
      <c r="C73" s="72"/>
      <c r="D73" s="72"/>
      <c r="E73" s="184"/>
      <c r="F73" s="184"/>
      <c r="G73" s="184"/>
      <c r="H73" s="184"/>
      <c r="I73" s="184"/>
      <c r="J73" s="184"/>
      <c r="K73" s="184"/>
      <c r="L73" s="184"/>
      <c r="M73" s="184"/>
      <c r="N73" s="184"/>
      <c r="O73" s="184"/>
      <c r="P73" s="184"/>
      <c r="Q73" s="184"/>
      <c r="R73" s="184"/>
      <c r="S73" s="184"/>
      <c r="T73" s="184"/>
      <c r="U73" s="184"/>
      <c r="V73" s="184"/>
      <c r="W73" s="184"/>
      <c r="AA73" s="238"/>
    </row>
    <row r="74" spans="2:27" ht="10.199999999999999" customHeight="1" x14ac:dyDescent="0.2">
      <c r="B74" s="184"/>
      <c r="C74" s="72"/>
      <c r="D74" s="184"/>
      <c r="E74" s="184"/>
      <c r="F74" s="184"/>
      <c r="G74" s="184"/>
      <c r="H74" s="184"/>
      <c r="I74" s="84"/>
      <c r="J74" s="84"/>
      <c r="K74" s="84"/>
      <c r="L74" s="84"/>
      <c r="M74" s="85"/>
      <c r="N74" s="184"/>
      <c r="O74" s="184"/>
      <c r="P74" s="184"/>
      <c r="Q74" s="184"/>
      <c r="R74" s="184"/>
      <c r="S74" s="184"/>
      <c r="T74" s="184"/>
      <c r="U74" s="184"/>
      <c r="V74" s="184"/>
      <c r="W74" s="184"/>
      <c r="AA74" s="238"/>
    </row>
    <row r="75" spans="2:27" x14ac:dyDescent="0.2">
      <c r="B75" s="184"/>
      <c r="C75" s="184"/>
      <c r="D75" s="184" t="s">
        <v>42</v>
      </c>
      <c r="E75" s="184"/>
      <c r="F75" s="184"/>
      <c r="G75" s="184"/>
      <c r="H75" s="184"/>
      <c r="I75" s="184"/>
      <c r="J75" s="184"/>
      <c r="K75" s="184"/>
      <c r="L75" s="184"/>
      <c r="M75" s="184"/>
      <c r="N75" s="184"/>
      <c r="O75" s="184"/>
      <c r="P75" s="184"/>
      <c r="Q75" s="184"/>
      <c r="R75" s="184"/>
      <c r="S75" s="184"/>
      <c r="T75" s="184"/>
      <c r="U75" s="184"/>
      <c r="V75" s="184"/>
      <c r="W75" s="184"/>
      <c r="AA75" s="238"/>
    </row>
    <row r="76" spans="2:27" ht="13.5" customHeight="1" x14ac:dyDescent="0.2">
      <c r="B76" s="184"/>
      <c r="C76" s="184"/>
      <c r="D76" s="73" t="s">
        <v>422</v>
      </c>
      <c r="E76" s="184"/>
      <c r="F76" s="184"/>
      <c r="G76" s="184"/>
      <c r="H76" s="184"/>
      <c r="I76" s="184"/>
      <c r="J76" s="184"/>
      <c r="K76" s="184"/>
      <c r="L76" s="184"/>
      <c r="M76" s="184"/>
      <c r="N76" s="184"/>
      <c r="O76" s="184"/>
      <c r="P76" s="184"/>
      <c r="Q76" s="184"/>
      <c r="R76" s="184"/>
      <c r="S76" s="184"/>
      <c r="T76" s="184"/>
      <c r="U76" s="184"/>
      <c r="V76" s="184"/>
      <c r="W76" s="184"/>
      <c r="AA76" s="238"/>
    </row>
    <row r="77" spans="2:27" ht="15.6" customHeight="1" x14ac:dyDescent="0.2">
      <c r="B77" s="184"/>
      <c r="C77" s="184"/>
      <c r="D77" s="184"/>
      <c r="E77" s="184"/>
      <c r="F77" s="184"/>
      <c r="G77" s="184"/>
      <c r="H77" s="184"/>
      <c r="I77" s="184"/>
      <c r="J77" s="184"/>
      <c r="K77" s="184"/>
      <c r="L77" s="184"/>
      <c r="M77" s="86"/>
      <c r="N77" s="86"/>
      <c r="O77" s="86"/>
      <c r="P77" s="86"/>
      <c r="Q77" s="86"/>
      <c r="R77" s="86"/>
      <c r="S77" s="184"/>
      <c r="T77" s="184"/>
      <c r="U77" s="184"/>
      <c r="V77" s="184"/>
      <c r="W77" s="184"/>
      <c r="AA77" s="238"/>
    </row>
    <row r="78" spans="2:27" s="91" customFormat="1" ht="52.8" customHeight="1" x14ac:dyDescent="0.2">
      <c r="B78" s="184"/>
      <c r="C78" s="87"/>
      <c r="D78" s="183"/>
      <c r="E78" s="181"/>
      <c r="F78" s="228" t="s">
        <v>43</v>
      </c>
      <c r="G78" s="228"/>
      <c r="H78" s="228"/>
      <c r="I78" s="183"/>
      <c r="J78" s="88" t="s">
        <v>446</v>
      </c>
      <c r="K78" s="88"/>
      <c r="L78" s="173" t="s">
        <v>419</v>
      </c>
      <c r="M78" s="88"/>
      <c r="N78" s="88" t="s">
        <v>44</v>
      </c>
      <c r="O78" s="88"/>
      <c r="P78" s="89" t="s">
        <v>445</v>
      </c>
      <c r="Q78" s="72"/>
      <c r="R78" s="89" t="s">
        <v>46</v>
      </c>
      <c r="S78" s="89"/>
      <c r="T78" s="90" t="s">
        <v>47</v>
      </c>
      <c r="U78" s="72"/>
      <c r="V78" s="89" t="s">
        <v>441</v>
      </c>
      <c r="W78" s="184"/>
      <c r="Y78" s="92" t="s">
        <v>48</v>
      </c>
      <c r="Z78" s="92" t="s">
        <v>49</v>
      </c>
      <c r="AA78" s="238"/>
    </row>
    <row r="79" spans="2:27" ht="5.0999999999999996" customHeight="1" thickBot="1" x14ac:dyDescent="0.25">
      <c r="B79" s="184"/>
      <c r="C79" s="184"/>
      <c r="D79" s="184"/>
      <c r="E79" s="184"/>
      <c r="F79" s="184"/>
      <c r="G79" s="184"/>
      <c r="H79" s="184"/>
      <c r="I79" s="184"/>
      <c r="J79" s="184"/>
      <c r="K79" s="184"/>
      <c r="L79" s="184"/>
      <c r="M79" s="184"/>
      <c r="N79" s="184"/>
      <c r="O79" s="184"/>
      <c r="P79" s="184"/>
      <c r="Q79" s="184"/>
      <c r="R79" s="184"/>
      <c r="S79" s="184"/>
      <c r="T79" s="184"/>
      <c r="U79" s="184"/>
      <c r="V79" s="184"/>
      <c r="W79" s="184"/>
      <c r="AA79" s="56"/>
    </row>
    <row r="80" spans="2:27" ht="18" customHeight="1" thickBot="1" x14ac:dyDescent="0.25">
      <c r="B80" s="184"/>
      <c r="C80" s="68" t="s">
        <v>9</v>
      </c>
      <c r="D80" s="72" t="s">
        <v>37</v>
      </c>
      <c r="E80" s="184"/>
      <c r="F80" s="225"/>
      <c r="G80" s="226"/>
      <c r="H80" s="227"/>
      <c r="I80" s="184"/>
      <c r="J80" s="93"/>
      <c r="K80" s="94"/>
      <c r="L80" s="93"/>
      <c r="M80" s="94"/>
      <c r="N80" s="93"/>
      <c r="O80" s="94"/>
      <c r="P80" s="95">
        <f>中間シート!D373</f>
        <v>0</v>
      </c>
      <c r="Q80" s="184"/>
      <c r="R80" s="95">
        <f>中間シート!G373</f>
        <v>0</v>
      </c>
      <c r="S80" s="184"/>
      <c r="T80" s="96" t="s">
        <v>470</v>
      </c>
      <c r="U80" s="184"/>
      <c r="V80" s="95">
        <f>中間シート!H373</f>
        <v>0</v>
      </c>
      <c r="W80" s="184"/>
      <c r="Y80" s="57">
        <v>1</v>
      </c>
      <c r="Z80" s="57">
        <f>IF(F80="含まれている",1,IF(F80="含まれていない",2,0))</f>
        <v>0</v>
      </c>
      <c r="AA80" s="97" t="str">
        <f ca="1">中間シート!X281</f>
        <v>先に機器情報を入力してください。</v>
      </c>
    </row>
    <row r="81" spans="2:27" ht="5.0999999999999996" customHeight="1" thickBot="1" x14ac:dyDescent="0.25">
      <c r="B81" s="184"/>
      <c r="C81" s="184"/>
      <c r="D81" s="72"/>
      <c r="E81" s="184"/>
      <c r="F81" s="184"/>
      <c r="G81" s="184"/>
      <c r="H81" s="184"/>
      <c r="I81" s="184"/>
      <c r="J81" s="94"/>
      <c r="K81" s="94"/>
      <c r="L81" s="94"/>
      <c r="M81" s="94"/>
      <c r="N81" s="94"/>
      <c r="O81" s="94"/>
      <c r="P81" s="184"/>
      <c r="Q81" s="184"/>
      <c r="R81" s="184"/>
      <c r="S81" s="184"/>
      <c r="T81" s="184"/>
      <c r="U81" s="184"/>
      <c r="V81" s="184"/>
      <c r="W81" s="184"/>
      <c r="AA81" s="97"/>
    </row>
    <row r="82" spans="2:27" ht="18" customHeight="1" thickBot="1" x14ac:dyDescent="0.25">
      <c r="B82" s="184"/>
      <c r="C82" s="184"/>
      <c r="D82" s="72" t="s">
        <v>38</v>
      </c>
      <c r="E82" s="184"/>
      <c r="F82" s="225"/>
      <c r="G82" s="226"/>
      <c r="H82" s="227"/>
      <c r="I82" s="184"/>
      <c r="J82" s="93"/>
      <c r="K82" s="94"/>
      <c r="L82" s="93"/>
      <c r="M82" s="94"/>
      <c r="N82" s="93"/>
      <c r="O82" s="94"/>
      <c r="P82" s="184"/>
      <c r="Q82" s="184"/>
      <c r="R82" s="184"/>
      <c r="S82" s="184"/>
      <c r="T82" s="184"/>
      <c r="U82" s="184"/>
      <c r="V82" s="184"/>
      <c r="W82" s="184"/>
      <c r="Y82" s="57">
        <f>中間シート!E282</f>
        <v>0</v>
      </c>
      <c r="Z82" s="57">
        <f t="shared" ref="Z82:Z84" si="0">IF(F82="含まれている",1,IF(F82="含まれていない",2,0))</f>
        <v>0</v>
      </c>
      <c r="AA82" s="97" t="str">
        <f ca="1">中間シート!X282</f>
        <v/>
      </c>
    </row>
    <row r="83" spans="2:27" ht="5.0999999999999996" customHeight="1" thickBot="1" x14ac:dyDescent="0.25">
      <c r="B83" s="184"/>
      <c r="C83" s="184"/>
      <c r="D83" s="72"/>
      <c r="E83" s="184"/>
      <c r="F83" s="184"/>
      <c r="G83" s="184"/>
      <c r="H83" s="184"/>
      <c r="I83" s="184"/>
      <c r="J83" s="94"/>
      <c r="K83" s="94"/>
      <c r="L83" s="94"/>
      <c r="M83" s="94"/>
      <c r="N83" s="94"/>
      <c r="O83" s="94"/>
      <c r="P83" s="184"/>
      <c r="Q83" s="184"/>
      <c r="R83" s="184"/>
      <c r="S83" s="184"/>
      <c r="T83" s="184"/>
      <c r="U83" s="184"/>
      <c r="V83" s="184"/>
      <c r="W83" s="184"/>
      <c r="AA83" s="97"/>
    </row>
    <row r="84" spans="2:27" ht="18" customHeight="1" thickBot="1" x14ac:dyDescent="0.25">
      <c r="B84" s="184"/>
      <c r="C84" s="184"/>
      <c r="D84" s="81" t="s">
        <v>39</v>
      </c>
      <c r="E84" s="184"/>
      <c r="F84" s="225"/>
      <c r="G84" s="226"/>
      <c r="H84" s="227"/>
      <c r="I84" s="184"/>
      <c r="J84" s="93"/>
      <c r="K84" s="94"/>
      <c r="L84" s="93"/>
      <c r="M84" s="94"/>
      <c r="N84" s="93"/>
      <c r="O84" s="94"/>
      <c r="P84" s="184"/>
      <c r="Q84" s="184"/>
      <c r="R84" s="184"/>
      <c r="S84" s="184"/>
      <c r="T84" s="184"/>
      <c r="U84" s="184"/>
      <c r="V84" s="184"/>
      <c r="W84" s="184"/>
      <c r="Y84" s="57">
        <f>中間シート!E283</f>
        <v>0</v>
      </c>
      <c r="Z84" s="57">
        <f t="shared" si="0"/>
        <v>0</v>
      </c>
      <c r="AA84" s="97" t="str">
        <f ca="1">中間シート!X283</f>
        <v/>
      </c>
    </row>
    <row r="85" spans="2:27" ht="5.0999999999999996" customHeight="1" x14ac:dyDescent="0.2">
      <c r="B85" s="184"/>
      <c r="C85" s="184"/>
      <c r="D85" s="184"/>
      <c r="E85" s="184"/>
      <c r="F85" s="94"/>
      <c r="G85" s="94"/>
      <c r="H85" s="94"/>
      <c r="I85" s="94"/>
      <c r="J85" s="94"/>
      <c r="K85" s="94"/>
      <c r="L85" s="94"/>
      <c r="M85" s="184"/>
      <c r="N85" s="184"/>
      <c r="O85" s="184"/>
      <c r="P85" s="94"/>
      <c r="Q85" s="184"/>
      <c r="R85" s="184"/>
      <c r="S85" s="184"/>
      <c r="T85" s="184"/>
      <c r="U85" s="184"/>
      <c r="V85" s="184"/>
      <c r="W85" s="184"/>
      <c r="AA85" s="97"/>
    </row>
    <row r="86" spans="2:27" x14ac:dyDescent="0.2">
      <c r="B86" s="184"/>
      <c r="C86" s="184"/>
      <c r="D86" s="184"/>
      <c r="E86" s="184"/>
      <c r="F86" s="184"/>
      <c r="G86" s="184"/>
      <c r="H86" s="184"/>
      <c r="I86" s="184"/>
      <c r="J86" s="184"/>
      <c r="K86" s="184"/>
      <c r="L86" s="184"/>
      <c r="M86" s="184"/>
      <c r="N86" s="184"/>
      <c r="O86" s="184"/>
      <c r="P86" s="184"/>
      <c r="Q86" s="184"/>
      <c r="R86" s="184"/>
      <c r="S86" s="184"/>
      <c r="T86" s="184"/>
      <c r="U86" s="184"/>
      <c r="V86" s="184"/>
      <c r="W86" s="184"/>
      <c r="AA86" s="97"/>
    </row>
    <row r="87" spans="2:27" x14ac:dyDescent="0.2">
      <c r="B87" s="184"/>
      <c r="C87" s="184"/>
      <c r="D87" s="184"/>
      <c r="E87" s="184"/>
      <c r="F87" s="184"/>
      <c r="G87" s="184"/>
      <c r="H87" s="184"/>
      <c r="I87" s="184"/>
      <c r="J87" s="184"/>
      <c r="K87" s="184"/>
      <c r="L87" s="184"/>
      <c r="M87" s="184"/>
      <c r="N87" s="184"/>
      <c r="O87" s="184"/>
      <c r="P87" s="184"/>
      <c r="Q87" s="184"/>
      <c r="R87" s="184"/>
      <c r="S87" s="184"/>
      <c r="T87" s="184"/>
      <c r="U87" s="184"/>
      <c r="V87" s="184"/>
      <c r="W87" s="184"/>
    </row>
    <row r="88" spans="2:27" x14ac:dyDescent="0.2">
      <c r="B88" s="184"/>
      <c r="C88" s="184"/>
      <c r="D88" s="184"/>
      <c r="E88" s="184"/>
      <c r="F88" s="184"/>
      <c r="G88" s="184"/>
      <c r="H88" s="184"/>
      <c r="I88" s="184"/>
      <c r="J88" s="184"/>
      <c r="K88" s="184"/>
      <c r="L88" s="184"/>
      <c r="M88" s="184"/>
      <c r="N88" s="184"/>
      <c r="O88" s="184"/>
      <c r="P88" s="184"/>
      <c r="Q88" s="184"/>
      <c r="R88" s="184"/>
      <c r="S88" s="184"/>
      <c r="T88" s="184"/>
      <c r="U88" s="184"/>
      <c r="V88" s="184"/>
      <c r="W88" s="184"/>
    </row>
    <row r="89" spans="2:27" x14ac:dyDescent="0.2">
      <c r="B89" s="184"/>
      <c r="C89" s="184"/>
      <c r="D89" s="184"/>
      <c r="E89" s="184"/>
      <c r="F89" s="184"/>
      <c r="G89" s="184"/>
      <c r="H89" s="184"/>
      <c r="I89" s="184"/>
      <c r="J89" s="184"/>
      <c r="K89" s="184"/>
      <c r="L89" s="184"/>
      <c r="M89" s="184"/>
      <c r="N89" s="184"/>
      <c r="O89" s="184"/>
      <c r="P89" s="184"/>
      <c r="Q89" s="184"/>
      <c r="R89" s="184"/>
      <c r="S89" s="184"/>
      <c r="T89" s="184"/>
      <c r="U89" s="184"/>
      <c r="V89" s="184"/>
      <c r="W89" s="184"/>
    </row>
    <row r="90" spans="2:27" ht="5.0999999999999996" customHeight="1" x14ac:dyDescent="0.2">
      <c r="B90" s="229" t="s">
        <v>50</v>
      </c>
      <c r="C90" s="229"/>
      <c r="D90" s="229"/>
      <c r="E90" s="229"/>
      <c r="F90" s="229"/>
      <c r="G90" s="229"/>
      <c r="H90" s="229"/>
      <c r="I90" s="229"/>
      <c r="J90" s="229"/>
      <c r="K90" s="229"/>
      <c r="L90" s="229"/>
      <c r="M90" s="229"/>
      <c r="N90" s="229"/>
      <c r="O90" s="229"/>
      <c r="P90" s="229"/>
      <c r="Q90" s="229"/>
      <c r="R90" s="229"/>
      <c r="S90" s="229"/>
      <c r="T90" s="229"/>
      <c r="U90" s="229"/>
      <c r="V90" s="229"/>
      <c r="W90" s="229"/>
    </row>
    <row r="91" spans="2:27" x14ac:dyDescent="0.2">
      <c r="B91" s="229"/>
      <c r="C91" s="229"/>
      <c r="D91" s="229"/>
      <c r="E91" s="229"/>
      <c r="F91" s="229"/>
      <c r="G91" s="229"/>
      <c r="H91" s="229"/>
      <c r="I91" s="229"/>
      <c r="J91" s="229"/>
      <c r="K91" s="229"/>
      <c r="L91" s="229"/>
      <c r="M91" s="229"/>
      <c r="N91" s="229"/>
      <c r="O91" s="229"/>
      <c r="P91" s="229"/>
      <c r="Q91" s="229"/>
      <c r="R91" s="229"/>
      <c r="S91" s="229"/>
      <c r="T91" s="229"/>
      <c r="U91" s="229"/>
      <c r="V91" s="229"/>
      <c r="W91" s="229"/>
    </row>
    <row r="92" spans="2:27" ht="5.0999999999999996" customHeight="1" x14ac:dyDescent="0.2">
      <c r="B92" s="229"/>
      <c r="C92" s="229"/>
      <c r="D92" s="229"/>
      <c r="E92" s="229"/>
      <c r="F92" s="229"/>
      <c r="G92" s="229"/>
      <c r="H92" s="229"/>
      <c r="I92" s="229"/>
      <c r="J92" s="229"/>
      <c r="K92" s="229"/>
      <c r="L92" s="229"/>
      <c r="M92" s="229"/>
      <c r="N92" s="229"/>
      <c r="O92" s="229"/>
      <c r="P92" s="229"/>
      <c r="Q92" s="229"/>
      <c r="R92" s="229"/>
      <c r="S92" s="229"/>
      <c r="T92" s="229"/>
      <c r="U92" s="229"/>
      <c r="V92" s="229"/>
      <c r="W92" s="229"/>
    </row>
    <row r="93" spans="2:27" x14ac:dyDescent="0.2">
      <c r="B93" s="184"/>
      <c r="C93" s="184"/>
      <c r="D93" s="184"/>
      <c r="E93" s="184"/>
      <c r="F93" s="184"/>
      <c r="G93" s="184"/>
      <c r="H93" s="184"/>
      <c r="I93" s="184"/>
      <c r="J93" s="184"/>
      <c r="K93" s="184"/>
      <c r="L93" s="184"/>
      <c r="M93" s="184"/>
      <c r="N93" s="184"/>
      <c r="O93" s="184"/>
      <c r="P93" s="184"/>
      <c r="Q93" s="184"/>
      <c r="R93" s="184"/>
      <c r="S93" s="184"/>
      <c r="T93" s="184"/>
      <c r="U93" s="184"/>
      <c r="V93" s="184"/>
      <c r="W93" s="184"/>
    </row>
    <row r="94" spans="2:27" ht="14.4" customHeight="1" x14ac:dyDescent="0.2"/>
    <row r="96" spans="2:27" ht="5.0999999999999996" customHeight="1" x14ac:dyDescent="0.2">
      <c r="B96" s="233" t="s">
        <v>51</v>
      </c>
      <c r="C96" s="234"/>
      <c r="D96" s="234"/>
      <c r="E96" s="234"/>
      <c r="F96" s="234"/>
      <c r="G96" s="234"/>
      <c r="H96" s="234"/>
      <c r="I96" s="234"/>
      <c r="J96" s="234"/>
      <c r="K96" s="234"/>
      <c r="L96" s="234"/>
      <c r="M96" s="234"/>
      <c r="N96" s="234"/>
      <c r="O96" s="234"/>
      <c r="P96" s="234"/>
      <c r="Q96" s="234"/>
      <c r="R96" s="234"/>
      <c r="S96" s="234"/>
      <c r="T96" s="234"/>
      <c r="U96" s="234"/>
      <c r="V96" s="234"/>
      <c r="W96" s="234"/>
    </row>
    <row r="97" spans="2:23" ht="45" customHeight="1" x14ac:dyDescent="0.2">
      <c r="B97" s="234"/>
      <c r="C97" s="234"/>
      <c r="D97" s="234"/>
      <c r="E97" s="234"/>
      <c r="F97" s="234"/>
      <c r="G97" s="234"/>
      <c r="H97" s="234"/>
      <c r="I97" s="234"/>
      <c r="J97" s="234"/>
      <c r="K97" s="234"/>
      <c r="L97" s="234"/>
      <c r="M97" s="234"/>
      <c r="N97" s="234"/>
      <c r="O97" s="234"/>
      <c r="P97" s="234"/>
      <c r="Q97" s="234"/>
      <c r="R97" s="234"/>
      <c r="S97" s="234"/>
      <c r="T97" s="234"/>
      <c r="U97" s="234"/>
      <c r="V97" s="234"/>
      <c r="W97" s="234"/>
    </row>
    <row r="98" spans="2:23" ht="5.0999999999999996" customHeight="1" x14ac:dyDescent="0.2">
      <c r="B98" s="234"/>
      <c r="C98" s="234"/>
      <c r="D98" s="234"/>
      <c r="E98" s="234"/>
      <c r="F98" s="234"/>
      <c r="G98" s="234"/>
      <c r="H98" s="234"/>
      <c r="I98" s="234"/>
      <c r="J98" s="234"/>
      <c r="K98" s="234"/>
      <c r="L98" s="234"/>
      <c r="M98" s="234"/>
      <c r="N98" s="234"/>
      <c r="O98" s="234"/>
      <c r="P98" s="234"/>
      <c r="Q98" s="234"/>
      <c r="R98" s="234"/>
      <c r="S98" s="234"/>
      <c r="T98" s="234"/>
      <c r="U98" s="234"/>
      <c r="V98" s="234"/>
      <c r="W98" s="234"/>
    </row>
    <row r="99" spans="2:23" ht="12.6"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0999999999999996" customHeight="1" x14ac:dyDescent="0.2"/>
    <row r="102" spans="2:23" ht="9" customHeight="1" x14ac:dyDescent="0.2">
      <c r="D102" s="99"/>
    </row>
    <row r="103" spans="2:23" ht="5.0999999999999996" customHeight="1" x14ac:dyDescent="0.2">
      <c r="D103" s="99"/>
    </row>
    <row r="104" spans="2:23" ht="9.6" customHeight="1" x14ac:dyDescent="0.2">
      <c r="D104" s="99"/>
    </row>
    <row r="105" spans="2:23" hidden="1" x14ac:dyDescent="0.2"/>
    <row r="106" spans="2:23" ht="11.4" customHeight="1" x14ac:dyDescent="0.2">
      <c r="D106" s="100"/>
    </row>
    <row r="107" spans="2:23" ht="5.0999999999999996" customHeight="1" x14ac:dyDescent="0.2">
      <c r="B107" s="1" t="s">
        <v>416</v>
      </c>
      <c r="C107" s="224"/>
      <c r="D107" s="224"/>
      <c r="E107" s="224"/>
      <c r="F107" s="224"/>
      <c r="G107" s="224"/>
      <c r="H107" s="224"/>
      <c r="I107" s="224"/>
      <c r="J107" s="224"/>
      <c r="K107" s="224"/>
      <c r="L107" s="224"/>
      <c r="M107" s="224"/>
      <c r="N107" s="224"/>
      <c r="O107" s="224"/>
      <c r="P107" s="224"/>
      <c r="Q107" s="224"/>
      <c r="R107" s="224"/>
      <c r="S107" s="224"/>
      <c r="T107" s="224"/>
      <c r="U107" s="224"/>
      <c r="V107" s="224"/>
      <c r="W107" s="224"/>
    </row>
    <row r="108" spans="2:23" ht="50.1" customHeight="1" x14ac:dyDescent="0.2">
      <c r="B108" s="224"/>
      <c r="C108" s="224"/>
      <c r="D108" s="224"/>
      <c r="E108" s="224"/>
      <c r="F108" s="224"/>
      <c r="G108" s="224"/>
      <c r="H108" s="224"/>
      <c r="I108" s="224"/>
      <c r="J108" s="224"/>
      <c r="K108" s="224"/>
      <c r="L108" s="224"/>
      <c r="M108" s="224"/>
      <c r="N108" s="224"/>
      <c r="O108" s="224"/>
      <c r="P108" s="224"/>
      <c r="Q108" s="224"/>
      <c r="R108" s="224"/>
      <c r="S108" s="224"/>
      <c r="T108" s="224"/>
      <c r="U108" s="224"/>
      <c r="V108" s="224"/>
      <c r="W108" s="224"/>
    </row>
    <row r="109" spans="2:23" ht="5.0999999999999996" customHeight="1" x14ac:dyDescent="0.2">
      <c r="B109" s="224"/>
      <c r="C109" s="224"/>
      <c r="D109" s="224"/>
      <c r="E109" s="224"/>
      <c r="F109" s="224"/>
      <c r="G109" s="224"/>
      <c r="H109" s="224"/>
      <c r="I109" s="224"/>
      <c r="J109" s="224"/>
      <c r="K109" s="224"/>
      <c r="L109" s="224"/>
      <c r="M109" s="224"/>
      <c r="N109" s="224"/>
      <c r="O109" s="224"/>
      <c r="P109" s="224"/>
      <c r="Q109" s="224"/>
      <c r="R109" s="224"/>
      <c r="S109" s="224"/>
      <c r="T109" s="224"/>
      <c r="U109" s="224"/>
      <c r="V109" s="224"/>
      <c r="W109" s="224"/>
    </row>
  </sheetData>
  <sheetProtection algorithmName="SHA-512" hashValue="71Cv/1LILPnZCNxPcVnTBYtLYpS86+ULL4skwq9g6f7SxBaKztMQgGD/FzICJfrS1nk91G2sanSU8YWmFdjdpw==" saltValue="Yqfsv+vHNWUsKyCdPHT8DA==" spinCount="100000" sheet="1" objects="1" scenarios="1" selectLockedCells="1"/>
  <mergeCells count="23">
    <mergeCell ref="B2:W2"/>
    <mergeCell ref="J60:L60"/>
    <mergeCell ref="J62:L62"/>
    <mergeCell ref="C13:D13"/>
    <mergeCell ref="C15:D15"/>
    <mergeCell ref="D52:V52"/>
    <mergeCell ref="AA71:AA78"/>
    <mergeCell ref="F31:J31"/>
    <mergeCell ref="F37:J37"/>
    <mergeCell ref="F39:J39"/>
    <mergeCell ref="D54:V54"/>
    <mergeCell ref="F41:J41"/>
    <mergeCell ref="B107:W109"/>
    <mergeCell ref="F84:H84"/>
    <mergeCell ref="F78:H78"/>
    <mergeCell ref="B90:W92"/>
    <mergeCell ref="J58:L58"/>
    <mergeCell ref="B96:W98"/>
    <mergeCell ref="F80:H80"/>
    <mergeCell ref="F82:H82"/>
    <mergeCell ref="N58:T58"/>
    <mergeCell ref="N60:T60"/>
    <mergeCell ref="N62:T6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88671875" style="101" customWidth="1"/>
    <col min="2" max="2" width="3.33203125" style="101" hidden="1" customWidth="1"/>
    <col min="3" max="3" width="3.6640625" style="101" customWidth="1"/>
    <col min="4" max="4" width="12.6640625" style="101" customWidth="1"/>
    <col min="5" max="5" width="7.21875" style="102" customWidth="1"/>
    <col min="6" max="6" width="12.77734375" style="101" customWidth="1"/>
    <col min="7" max="7" width="2.6640625" style="101" customWidth="1"/>
    <col min="8" max="8" width="12.77734375" style="101" customWidth="1"/>
    <col min="9" max="9" width="2.6640625" style="103" customWidth="1"/>
    <col min="10" max="10" width="15.77734375" style="101" customWidth="1"/>
    <col min="11" max="11" width="2.6640625" style="101" customWidth="1"/>
    <col min="12" max="12" width="15.77734375" style="101" customWidth="1"/>
    <col min="13" max="13" width="2.6640625" style="101" customWidth="1"/>
    <col min="14" max="14" width="15.77734375" style="101" customWidth="1"/>
    <col min="15" max="15" width="2.6640625" style="101" customWidth="1"/>
    <col min="16" max="16" width="15.77734375" style="101" customWidth="1"/>
    <col min="17" max="17" width="2.6640625" style="101" customWidth="1"/>
    <col min="18" max="18" width="15.77734375" style="101" customWidth="1"/>
    <col min="19" max="19" width="2.6640625" style="101" customWidth="1"/>
    <col min="20" max="20" width="12.77734375" style="101" customWidth="1"/>
    <col min="21" max="21" width="2.6640625" style="101" customWidth="1"/>
    <col min="22" max="22" width="15.77734375" style="101" customWidth="1"/>
    <col min="23" max="23" width="2.6640625" style="101" customWidth="1"/>
    <col min="24" max="24" width="6.6640625" style="101" customWidth="1"/>
    <col min="25" max="25" width="2.6640625" style="101" customWidth="1"/>
    <col min="26" max="26" width="6.6640625" style="101" customWidth="1"/>
    <col min="27" max="27" width="2.6640625" style="101" customWidth="1"/>
    <col min="28" max="28" width="12.6640625" style="101" customWidth="1"/>
    <col min="29" max="29" width="2.6640625" style="101" customWidth="1"/>
    <col min="30" max="30" width="3.44140625" style="101" customWidth="1"/>
    <col min="31" max="31" width="2.6640625" style="101" hidden="1" customWidth="1"/>
    <col min="32" max="32" width="12.6640625" style="101" hidden="1" customWidth="1"/>
    <col min="33" max="33" width="2.6640625" style="101" hidden="1" customWidth="1"/>
    <col min="34" max="34" width="66.77734375" style="101" customWidth="1"/>
    <col min="35" max="39" width="12" style="101" hidden="1" customWidth="1"/>
    <col min="40" max="40" width="12.6640625" style="101" hidden="1" customWidth="1"/>
    <col min="41" max="41" width="2.6640625" style="101" hidden="1" customWidth="1"/>
    <col min="42" max="42" width="2.88671875" style="101" hidden="1" customWidth="1"/>
    <col min="43" max="45" width="9" style="101" hidden="1" customWidth="1"/>
    <col min="46" max="46" width="66.77734375" style="61" customWidth="1"/>
    <col min="47" max="54" width="9" style="101" hidden="1" customWidth="1"/>
    <col min="55" max="16384" width="9" style="101"/>
  </cols>
  <sheetData>
    <row r="1" spans="3:46" ht="18.600000000000001" x14ac:dyDescent="0.2">
      <c r="C1" s="53" t="s">
        <v>412</v>
      </c>
      <c r="AC1" s="54" t="s">
        <v>463</v>
      </c>
    </row>
    <row r="2" spans="3:46" s="106" customFormat="1" ht="30" customHeight="1" x14ac:dyDescent="0.2">
      <c r="C2" s="253" t="s">
        <v>464</v>
      </c>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104"/>
      <c r="AE2" s="104"/>
      <c r="AF2" s="104"/>
      <c r="AG2" s="104"/>
      <c r="AH2" s="104"/>
      <c r="AI2" s="105"/>
      <c r="AJ2" s="105"/>
      <c r="AK2" s="105"/>
      <c r="AL2" s="105"/>
      <c r="AM2" s="105"/>
      <c r="AN2" s="105"/>
      <c r="AO2" s="105"/>
      <c r="AQ2" s="107" t="s">
        <v>52</v>
      </c>
      <c r="AR2" s="107"/>
      <c r="AS2" s="107"/>
      <c r="AT2" s="56"/>
    </row>
    <row r="3" spans="3:46" ht="13.2" customHeight="1" x14ac:dyDescent="0.2">
      <c r="AB3" s="55"/>
      <c r="AC3" s="103" t="str">
        <f>入力シート!W3</f>
        <v>ver.R8_1.1</v>
      </c>
      <c r="AQ3" s="108"/>
      <c r="AR3" s="108"/>
      <c r="AS3" s="108"/>
    </row>
    <row r="4" spans="3:46" ht="16.8" customHeight="1" x14ac:dyDescent="0.2">
      <c r="D4" s="109" t="s">
        <v>53</v>
      </c>
      <c r="AQ4" s="108"/>
      <c r="AR4" s="108"/>
      <c r="AS4" s="108"/>
    </row>
    <row r="5" spans="3:46" ht="5.4" customHeight="1" x14ac:dyDescent="0.2">
      <c r="AQ5" s="108"/>
      <c r="AR5" s="108"/>
      <c r="AS5" s="108"/>
    </row>
    <row r="6" spans="3:46" ht="5.0999999999999996" customHeight="1" x14ac:dyDescent="0.2">
      <c r="AQ6" s="108"/>
      <c r="AR6" s="108"/>
      <c r="AS6" s="108"/>
    </row>
    <row r="7" spans="3:46" x14ac:dyDescent="0.2">
      <c r="D7" s="265" t="s">
        <v>54</v>
      </c>
      <c r="E7" s="265"/>
      <c r="F7" s="265"/>
      <c r="G7" s="265"/>
      <c r="H7" s="265"/>
      <c r="I7" s="265"/>
      <c r="J7" s="265"/>
      <c r="K7" s="265"/>
      <c r="L7" s="265"/>
      <c r="AQ7" s="108"/>
      <c r="AR7" s="108"/>
      <c r="AS7" s="108"/>
    </row>
    <row r="8" spans="3:46" ht="5.0999999999999996" customHeight="1" x14ac:dyDescent="0.2">
      <c r="AQ8" s="108"/>
      <c r="AR8" s="108"/>
      <c r="AS8" s="108"/>
    </row>
    <row r="9" spans="3:46" x14ac:dyDescent="0.2">
      <c r="D9" s="265" t="s">
        <v>55</v>
      </c>
      <c r="E9" s="265"/>
      <c r="F9" s="265"/>
      <c r="G9" s="265"/>
      <c r="H9" s="265"/>
      <c r="I9" s="265"/>
      <c r="J9" s="265"/>
      <c r="K9" s="265"/>
      <c r="L9" s="265"/>
      <c r="AQ9" s="108"/>
      <c r="AR9" s="108"/>
      <c r="AS9" s="108"/>
    </row>
    <row r="10" spans="3:46" ht="5.0999999999999996" customHeight="1" x14ac:dyDescent="0.2">
      <c r="AQ10" s="108"/>
      <c r="AR10" s="108"/>
      <c r="AS10" s="108"/>
    </row>
    <row r="11" spans="3:46" x14ac:dyDescent="0.2">
      <c r="D11" s="265" t="s">
        <v>56</v>
      </c>
      <c r="E11" s="265"/>
      <c r="F11" s="265"/>
      <c r="G11" s="265"/>
      <c r="H11" s="265"/>
      <c r="I11" s="265"/>
      <c r="J11" s="265"/>
      <c r="K11" s="265"/>
      <c r="L11" s="265"/>
      <c r="AQ11" s="108"/>
      <c r="AR11" s="108"/>
      <c r="AS11" s="108"/>
    </row>
    <row r="12" spans="3:46" ht="9.6" customHeight="1" x14ac:dyDescent="0.2">
      <c r="AQ12" s="108"/>
      <c r="AR12" s="108"/>
      <c r="AS12" s="108"/>
    </row>
    <row r="13" spans="3:46" ht="7.2" customHeight="1" x14ac:dyDescent="0.2">
      <c r="AQ13" s="108"/>
      <c r="AR13" s="108"/>
      <c r="AS13" s="108"/>
    </row>
    <row r="14" spans="3:46" ht="9.6" customHeight="1" x14ac:dyDescent="0.2">
      <c r="AQ14" s="108"/>
      <c r="AR14" s="108"/>
      <c r="AS14" s="108"/>
    </row>
    <row r="15" spans="3:46" s="115" customFormat="1" ht="5.0999999999999996" customHeight="1" x14ac:dyDescent="0.2">
      <c r="C15" s="188"/>
      <c r="D15" s="110"/>
      <c r="E15" s="111"/>
      <c r="F15" s="112"/>
      <c r="G15" s="112"/>
      <c r="H15" s="112"/>
      <c r="I15" s="112"/>
      <c r="J15" s="112"/>
      <c r="K15" s="188"/>
      <c r="L15" s="112"/>
      <c r="M15" s="113"/>
      <c r="N15" s="112"/>
      <c r="O15" s="114"/>
      <c r="P15" s="112"/>
      <c r="Q15" s="188"/>
      <c r="R15" s="112"/>
      <c r="S15" s="112"/>
      <c r="T15" s="112"/>
      <c r="U15" s="114"/>
      <c r="V15" s="112"/>
      <c r="W15" s="112"/>
      <c r="X15" s="112"/>
      <c r="Y15" s="188"/>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8"/>
      <c r="D20" s="188"/>
      <c r="E20" s="111"/>
      <c r="F20" s="268" t="s">
        <v>14</v>
      </c>
      <c r="G20" s="268"/>
      <c r="H20" s="268"/>
      <c r="I20" s="268"/>
      <c r="J20" s="268"/>
      <c r="K20" s="188"/>
      <c r="L20" s="268" t="s">
        <v>15</v>
      </c>
      <c r="M20" s="268"/>
      <c r="N20" s="268"/>
      <c r="O20" s="114"/>
      <c r="P20" s="188" t="s">
        <v>16</v>
      </c>
      <c r="Q20" s="188"/>
      <c r="R20" s="268" t="s">
        <v>18</v>
      </c>
      <c r="S20" s="268"/>
      <c r="T20" s="268"/>
      <c r="U20" s="114"/>
      <c r="V20" s="268" t="s">
        <v>20</v>
      </c>
      <c r="W20" s="268"/>
      <c r="X20" s="268"/>
      <c r="Y20" s="188"/>
      <c r="Z20" s="268" t="s">
        <v>23</v>
      </c>
      <c r="AA20" s="268"/>
      <c r="AB20" s="268"/>
      <c r="AC20" s="188"/>
      <c r="AD20" s="101"/>
      <c r="AE20" s="108"/>
      <c r="AF20" s="108"/>
      <c r="AG20" s="108"/>
      <c r="AH20" s="56"/>
    </row>
    <row r="21" spans="2:39" s="115" customFormat="1" ht="18" customHeight="1" thickBot="1" x14ac:dyDescent="0.25">
      <c r="C21" s="188"/>
      <c r="D21" s="110" t="s">
        <v>421</v>
      </c>
      <c r="E21" s="111"/>
      <c r="F21" s="269" t="str">
        <f>中間シート!G4</f>
        <v/>
      </c>
      <c r="G21" s="269"/>
      <c r="H21" s="269"/>
      <c r="I21" s="269"/>
      <c r="J21" s="269"/>
      <c r="K21" s="119"/>
      <c r="L21" s="189" t="str">
        <f>中間シート!G5</f>
        <v/>
      </c>
      <c r="M21" s="120" t="s">
        <v>59</v>
      </c>
      <c r="N21" s="189" t="str">
        <f>中間シート!H5</f>
        <v/>
      </c>
      <c r="O21" s="121"/>
      <c r="P21" s="189" t="str">
        <f>中間シート!G6</f>
        <v/>
      </c>
      <c r="Q21" s="119"/>
      <c r="R21" s="269" t="str">
        <f>中間シート!G7</f>
        <v/>
      </c>
      <c r="S21" s="269"/>
      <c r="T21" s="269"/>
      <c r="U21" s="121"/>
      <c r="V21" s="269" t="str">
        <f>中間シート!G8</f>
        <v/>
      </c>
      <c r="W21" s="269"/>
      <c r="X21" s="269"/>
      <c r="Y21" s="119"/>
      <c r="Z21" s="269" t="str">
        <f>中間シート!G9</f>
        <v/>
      </c>
      <c r="AA21" s="269"/>
      <c r="AB21" s="269"/>
      <c r="AC21" s="188"/>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0999999999999996" customHeight="1" thickBot="1" x14ac:dyDescent="0.25">
      <c r="C22" s="188"/>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67"/>
      <c r="G23" s="267"/>
      <c r="H23" s="267"/>
      <c r="I23" s="267"/>
      <c r="J23" s="267"/>
      <c r="K23" s="119"/>
      <c r="L23" s="123"/>
      <c r="M23" s="120" t="s">
        <v>59</v>
      </c>
      <c r="N23" s="123"/>
      <c r="O23" s="121"/>
      <c r="P23" s="187"/>
      <c r="Q23" s="119"/>
      <c r="R23" s="267"/>
      <c r="S23" s="267"/>
      <c r="T23" s="267"/>
      <c r="U23" s="121"/>
      <c r="V23" s="267"/>
      <c r="W23" s="267"/>
      <c r="X23" s="267"/>
      <c r="Y23" s="119"/>
      <c r="Z23" s="267"/>
      <c r="AA23" s="267"/>
      <c r="AB23" s="267"/>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0999999999999996" customHeight="1" thickBot="1" x14ac:dyDescent="0.25">
      <c r="C24" s="188"/>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67"/>
      <c r="G25" s="267"/>
      <c r="H25" s="267"/>
      <c r="I25" s="267"/>
      <c r="J25" s="267"/>
      <c r="K25" s="119"/>
      <c r="L25" s="123"/>
      <c r="M25" s="120" t="s">
        <v>59</v>
      </c>
      <c r="N25" s="123"/>
      <c r="O25" s="121"/>
      <c r="P25" s="187"/>
      <c r="Q25" s="119"/>
      <c r="R25" s="267"/>
      <c r="S25" s="267"/>
      <c r="T25" s="267"/>
      <c r="U25" s="121"/>
      <c r="V25" s="267"/>
      <c r="W25" s="267"/>
      <c r="X25" s="267"/>
      <c r="Y25" s="119"/>
      <c r="Z25" s="267"/>
      <c r="AA25" s="267"/>
      <c r="AB25" s="267"/>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0999999999999996" customHeight="1" thickBot="1" x14ac:dyDescent="0.25">
      <c r="C26" s="188"/>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67"/>
      <c r="G27" s="267"/>
      <c r="H27" s="267"/>
      <c r="I27" s="267"/>
      <c r="J27" s="267"/>
      <c r="K27" s="119"/>
      <c r="L27" s="123"/>
      <c r="M27" s="120" t="s">
        <v>59</v>
      </c>
      <c r="N27" s="123"/>
      <c r="O27" s="121"/>
      <c r="P27" s="187"/>
      <c r="Q27" s="119"/>
      <c r="R27" s="267"/>
      <c r="S27" s="267"/>
      <c r="T27" s="267"/>
      <c r="U27" s="121"/>
      <c r="V27" s="267"/>
      <c r="W27" s="267"/>
      <c r="X27" s="267"/>
      <c r="Y27" s="119"/>
      <c r="Z27" s="267"/>
      <c r="AA27" s="267"/>
      <c r="AB27" s="267"/>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0999999999999996" customHeight="1" thickBot="1" x14ac:dyDescent="0.25">
      <c r="C28" s="188"/>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67"/>
      <c r="G29" s="267"/>
      <c r="H29" s="267"/>
      <c r="I29" s="267"/>
      <c r="J29" s="267"/>
      <c r="K29" s="119"/>
      <c r="L29" s="123"/>
      <c r="M29" s="120" t="s">
        <v>59</v>
      </c>
      <c r="N29" s="123"/>
      <c r="O29" s="121"/>
      <c r="P29" s="187"/>
      <c r="Q29" s="119"/>
      <c r="R29" s="267"/>
      <c r="S29" s="267"/>
      <c r="T29" s="267"/>
      <c r="U29" s="121"/>
      <c r="V29" s="267"/>
      <c r="W29" s="267"/>
      <c r="X29" s="267"/>
      <c r="Y29" s="119"/>
      <c r="Z29" s="267"/>
      <c r="AA29" s="267"/>
      <c r="AB29" s="267"/>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0999999999999996" customHeight="1" thickBot="1" x14ac:dyDescent="0.25">
      <c r="C30" s="188"/>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67"/>
      <c r="G31" s="267"/>
      <c r="H31" s="267"/>
      <c r="I31" s="267"/>
      <c r="J31" s="267"/>
      <c r="K31" s="119"/>
      <c r="L31" s="123"/>
      <c r="M31" s="120" t="s">
        <v>59</v>
      </c>
      <c r="N31" s="123"/>
      <c r="O31" s="121"/>
      <c r="P31" s="187"/>
      <c r="Q31" s="119"/>
      <c r="R31" s="267"/>
      <c r="S31" s="267"/>
      <c r="T31" s="267"/>
      <c r="U31" s="121"/>
      <c r="V31" s="267"/>
      <c r="W31" s="267"/>
      <c r="X31" s="267"/>
      <c r="Y31" s="119"/>
      <c r="Z31" s="267"/>
      <c r="AA31" s="267"/>
      <c r="AB31" s="267"/>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0999999999999996" customHeight="1" thickBot="1" x14ac:dyDescent="0.25">
      <c r="C32" s="188"/>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67"/>
      <c r="G33" s="267"/>
      <c r="H33" s="267"/>
      <c r="I33" s="267"/>
      <c r="J33" s="267"/>
      <c r="K33" s="119"/>
      <c r="L33" s="123"/>
      <c r="M33" s="120" t="s">
        <v>59</v>
      </c>
      <c r="N33" s="123"/>
      <c r="O33" s="121"/>
      <c r="P33" s="187"/>
      <c r="Q33" s="119"/>
      <c r="R33" s="267"/>
      <c r="S33" s="267"/>
      <c r="T33" s="267"/>
      <c r="U33" s="121"/>
      <c r="V33" s="267"/>
      <c r="W33" s="267"/>
      <c r="X33" s="267"/>
      <c r="Y33" s="119"/>
      <c r="Z33" s="267"/>
      <c r="AA33" s="267"/>
      <c r="AB33" s="267"/>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0999999999999996" customHeight="1" thickBot="1" x14ac:dyDescent="0.25">
      <c r="C34" s="188"/>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67"/>
      <c r="G35" s="267"/>
      <c r="H35" s="267"/>
      <c r="I35" s="267"/>
      <c r="J35" s="267"/>
      <c r="K35" s="119"/>
      <c r="L35" s="123"/>
      <c r="M35" s="120" t="s">
        <v>59</v>
      </c>
      <c r="N35" s="123"/>
      <c r="O35" s="121"/>
      <c r="P35" s="187"/>
      <c r="Q35" s="119"/>
      <c r="R35" s="267"/>
      <c r="S35" s="267"/>
      <c r="T35" s="267"/>
      <c r="U35" s="121"/>
      <c r="V35" s="267"/>
      <c r="W35" s="267"/>
      <c r="X35" s="267"/>
      <c r="Y35" s="119"/>
      <c r="Z35" s="267"/>
      <c r="AA35" s="267"/>
      <c r="AB35" s="267"/>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0999999999999996" customHeight="1" thickBot="1" x14ac:dyDescent="0.25">
      <c r="C36" s="188"/>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67"/>
      <c r="G37" s="267"/>
      <c r="H37" s="267"/>
      <c r="I37" s="267"/>
      <c r="J37" s="267"/>
      <c r="K37" s="119"/>
      <c r="L37" s="123"/>
      <c r="M37" s="120" t="s">
        <v>59</v>
      </c>
      <c r="N37" s="123"/>
      <c r="O37" s="121"/>
      <c r="P37" s="187"/>
      <c r="Q37" s="119"/>
      <c r="R37" s="267"/>
      <c r="S37" s="267"/>
      <c r="T37" s="267"/>
      <c r="U37" s="121"/>
      <c r="V37" s="267"/>
      <c r="W37" s="267"/>
      <c r="X37" s="267"/>
      <c r="Y37" s="119"/>
      <c r="Z37" s="267"/>
      <c r="AA37" s="267"/>
      <c r="AB37" s="267"/>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0999999999999996" customHeight="1" thickBot="1" x14ac:dyDescent="0.25">
      <c r="C38" s="188"/>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67"/>
      <c r="G39" s="267"/>
      <c r="H39" s="267"/>
      <c r="I39" s="267"/>
      <c r="J39" s="267"/>
      <c r="K39" s="119"/>
      <c r="L39" s="123"/>
      <c r="M39" s="120" t="s">
        <v>59</v>
      </c>
      <c r="N39" s="123"/>
      <c r="O39" s="121"/>
      <c r="P39" s="187"/>
      <c r="Q39" s="119"/>
      <c r="R39" s="267"/>
      <c r="S39" s="267"/>
      <c r="T39" s="267"/>
      <c r="U39" s="121"/>
      <c r="V39" s="267"/>
      <c r="W39" s="267"/>
      <c r="X39" s="267"/>
      <c r="Y39" s="119"/>
      <c r="Z39" s="267"/>
      <c r="AA39" s="267"/>
      <c r="AB39" s="267"/>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0999999999999996" customHeight="1" thickBot="1" x14ac:dyDescent="0.25">
      <c r="C40" s="188"/>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67"/>
      <c r="G41" s="267"/>
      <c r="H41" s="267"/>
      <c r="I41" s="267"/>
      <c r="J41" s="267"/>
      <c r="K41" s="119"/>
      <c r="L41" s="123"/>
      <c r="M41" s="120" t="s">
        <v>59</v>
      </c>
      <c r="N41" s="123"/>
      <c r="O41" s="121"/>
      <c r="P41" s="187"/>
      <c r="Q41" s="119"/>
      <c r="R41" s="267"/>
      <c r="S41" s="267"/>
      <c r="T41" s="267"/>
      <c r="U41" s="121"/>
      <c r="V41" s="267"/>
      <c r="W41" s="267"/>
      <c r="X41" s="267"/>
      <c r="Y41" s="119"/>
      <c r="Z41" s="267"/>
      <c r="AA41" s="267"/>
      <c r="AB41" s="267"/>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0999999999999996" customHeight="1" thickBot="1" x14ac:dyDescent="0.25">
      <c r="C42" s="188"/>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67"/>
      <c r="G43" s="267"/>
      <c r="H43" s="267"/>
      <c r="I43" s="267"/>
      <c r="J43" s="267"/>
      <c r="K43" s="119"/>
      <c r="L43" s="123"/>
      <c r="M43" s="120" t="s">
        <v>59</v>
      </c>
      <c r="N43" s="123"/>
      <c r="O43" s="121"/>
      <c r="P43" s="187"/>
      <c r="Q43" s="119"/>
      <c r="R43" s="267"/>
      <c r="S43" s="267"/>
      <c r="T43" s="267"/>
      <c r="U43" s="121"/>
      <c r="V43" s="267"/>
      <c r="W43" s="267"/>
      <c r="X43" s="267"/>
      <c r="Y43" s="119"/>
      <c r="Z43" s="267"/>
      <c r="AA43" s="267"/>
      <c r="AB43" s="267"/>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0999999999999996" customHeight="1" thickBot="1" x14ac:dyDescent="0.25">
      <c r="C44" s="188"/>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67"/>
      <c r="G45" s="267"/>
      <c r="H45" s="267"/>
      <c r="I45" s="267"/>
      <c r="J45" s="267"/>
      <c r="K45" s="119"/>
      <c r="L45" s="123"/>
      <c r="M45" s="120" t="s">
        <v>59</v>
      </c>
      <c r="N45" s="123"/>
      <c r="O45" s="121"/>
      <c r="P45" s="187"/>
      <c r="Q45" s="119"/>
      <c r="R45" s="267"/>
      <c r="S45" s="267"/>
      <c r="T45" s="267"/>
      <c r="U45" s="121"/>
      <c r="V45" s="267"/>
      <c r="W45" s="267"/>
      <c r="X45" s="267"/>
      <c r="Y45" s="119"/>
      <c r="Z45" s="267"/>
      <c r="AA45" s="267"/>
      <c r="AB45" s="267"/>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0999999999999996" customHeight="1" thickBot="1" x14ac:dyDescent="0.25">
      <c r="C46" s="188"/>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67"/>
      <c r="G47" s="267"/>
      <c r="H47" s="267"/>
      <c r="I47" s="267"/>
      <c r="J47" s="267"/>
      <c r="K47" s="119"/>
      <c r="L47" s="123"/>
      <c r="M47" s="120" t="s">
        <v>59</v>
      </c>
      <c r="N47" s="123"/>
      <c r="O47" s="121"/>
      <c r="P47" s="187"/>
      <c r="Q47" s="119"/>
      <c r="R47" s="267"/>
      <c r="S47" s="267"/>
      <c r="T47" s="267"/>
      <c r="U47" s="121"/>
      <c r="V47" s="267"/>
      <c r="W47" s="267"/>
      <c r="X47" s="267"/>
      <c r="Y47" s="119"/>
      <c r="Z47" s="267"/>
      <c r="AA47" s="267"/>
      <c r="AB47" s="267"/>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0999999999999996" customHeight="1" thickBot="1" x14ac:dyDescent="0.25">
      <c r="C48" s="188"/>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67"/>
      <c r="G49" s="267"/>
      <c r="H49" s="267"/>
      <c r="I49" s="267"/>
      <c r="J49" s="267"/>
      <c r="K49" s="119"/>
      <c r="L49" s="123"/>
      <c r="M49" s="120" t="s">
        <v>59</v>
      </c>
      <c r="N49" s="123"/>
      <c r="O49" s="121"/>
      <c r="P49" s="187"/>
      <c r="Q49" s="119"/>
      <c r="R49" s="267"/>
      <c r="S49" s="267"/>
      <c r="T49" s="267"/>
      <c r="U49" s="121"/>
      <c r="V49" s="267"/>
      <c r="W49" s="267"/>
      <c r="X49" s="267"/>
      <c r="Y49" s="119"/>
      <c r="Z49" s="267"/>
      <c r="AA49" s="267"/>
      <c r="AB49" s="267"/>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0999999999999996" customHeight="1" thickBot="1" x14ac:dyDescent="0.25">
      <c r="C50" s="188"/>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67"/>
      <c r="G51" s="267"/>
      <c r="H51" s="267"/>
      <c r="I51" s="267"/>
      <c r="J51" s="267"/>
      <c r="K51" s="119"/>
      <c r="L51" s="123"/>
      <c r="M51" s="120" t="s">
        <v>59</v>
      </c>
      <c r="N51" s="123"/>
      <c r="O51" s="121"/>
      <c r="P51" s="187"/>
      <c r="Q51" s="119"/>
      <c r="R51" s="267"/>
      <c r="S51" s="267"/>
      <c r="T51" s="267"/>
      <c r="U51" s="121"/>
      <c r="V51" s="267"/>
      <c r="W51" s="267"/>
      <c r="X51" s="267"/>
      <c r="Y51" s="119"/>
      <c r="Z51" s="267"/>
      <c r="AA51" s="267"/>
      <c r="AB51" s="267"/>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0999999999999996" customHeight="1" thickBot="1" x14ac:dyDescent="0.25">
      <c r="C52" s="188"/>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67"/>
      <c r="G53" s="267"/>
      <c r="H53" s="267"/>
      <c r="I53" s="267"/>
      <c r="J53" s="267"/>
      <c r="K53" s="119"/>
      <c r="L53" s="123"/>
      <c r="M53" s="120" t="s">
        <v>59</v>
      </c>
      <c r="N53" s="123"/>
      <c r="O53" s="121"/>
      <c r="P53" s="187"/>
      <c r="Q53" s="119"/>
      <c r="R53" s="267"/>
      <c r="S53" s="267"/>
      <c r="T53" s="267"/>
      <c r="U53" s="121"/>
      <c r="V53" s="267"/>
      <c r="W53" s="267"/>
      <c r="X53" s="267"/>
      <c r="Y53" s="119"/>
      <c r="Z53" s="267"/>
      <c r="AA53" s="267"/>
      <c r="AB53" s="267"/>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0999999999999996" customHeight="1" thickBot="1" x14ac:dyDescent="0.25">
      <c r="C54" s="188"/>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67"/>
      <c r="G55" s="267"/>
      <c r="H55" s="267"/>
      <c r="I55" s="267"/>
      <c r="J55" s="267"/>
      <c r="K55" s="119"/>
      <c r="L55" s="123"/>
      <c r="M55" s="120" t="s">
        <v>59</v>
      </c>
      <c r="N55" s="123"/>
      <c r="O55" s="121"/>
      <c r="P55" s="187"/>
      <c r="Q55" s="119"/>
      <c r="R55" s="267"/>
      <c r="S55" s="267"/>
      <c r="T55" s="267"/>
      <c r="U55" s="121"/>
      <c r="V55" s="267"/>
      <c r="W55" s="267"/>
      <c r="X55" s="267"/>
      <c r="Y55" s="119"/>
      <c r="Z55" s="267"/>
      <c r="AA55" s="267"/>
      <c r="AB55" s="267"/>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0999999999999996" customHeight="1" thickBot="1" x14ac:dyDescent="0.25">
      <c r="C56" s="188"/>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67"/>
      <c r="G57" s="267"/>
      <c r="H57" s="267"/>
      <c r="I57" s="267"/>
      <c r="J57" s="267"/>
      <c r="K57" s="119"/>
      <c r="L57" s="123"/>
      <c r="M57" s="120" t="s">
        <v>59</v>
      </c>
      <c r="N57" s="123"/>
      <c r="O57" s="121"/>
      <c r="P57" s="187"/>
      <c r="Q57" s="119"/>
      <c r="R57" s="267"/>
      <c r="S57" s="267"/>
      <c r="T57" s="267"/>
      <c r="U57" s="121"/>
      <c r="V57" s="267"/>
      <c r="W57" s="267"/>
      <c r="X57" s="267"/>
      <c r="Y57" s="119"/>
      <c r="Z57" s="267"/>
      <c r="AA57" s="267"/>
      <c r="AB57" s="267"/>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0999999999999996" customHeight="1" thickBot="1" x14ac:dyDescent="0.25">
      <c r="C58" s="188"/>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67"/>
      <c r="G59" s="267"/>
      <c r="H59" s="267"/>
      <c r="I59" s="267"/>
      <c r="J59" s="267"/>
      <c r="K59" s="119"/>
      <c r="L59" s="123"/>
      <c r="M59" s="120" t="s">
        <v>59</v>
      </c>
      <c r="N59" s="123"/>
      <c r="O59" s="121"/>
      <c r="P59" s="187"/>
      <c r="Q59" s="119"/>
      <c r="R59" s="267"/>
      <c r="S59" s="267"/>
      <c r="T59" s="267"/>
      <c r="U59" s="121"/>
      <c r="V59" s="267"/>
      <c r="W59" s="267"/>
      <c r="X59" s="267"/>
      <c r="Y59" s="119"/>
      <c r="Z59" s="267"/>
      <c r="AA59" s="267"/>
      <c r="AB59" s="267"/>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0999999999999996" customHeight="1" thickBot="1" x14ac:dyDescent="0.25">
      <c r="C60" s="188"/>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67"/>
      <c r="G61" s="267"/>
      <c r="H61" s="267"/>
      <c r="I61" s="267"/>
      <c r="J61" s="267"/>
      <c r="K61" s="119"/>
      <c r="L61" s="123"/>
      <c r="M61" s="120" t="s">
        <v>59</v>
      </c>
      <c r="N61" s="123"/>
      <c r="O61" s="121"/>
      <c r="P61" s="187"/>
      <c r="Q61" s="119"/>
      <c r="R61" s="267"/>
      <c r="S61" s="267"/>
      <c r="T61" s="267"/>
      <c r="U61" s="121"/>
      <c r="V61" s="267"/>
      <c r="W61" s="267"/>
      <c r="X61" s="267"/>
      <c r="Y61" s="119"/>
      <c r="Z61" s="267"/>
      <c r="AA61" s="267"/>
      <c r="AB61" s="267"/>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0999999999999996" customHeight="1" thickBot="1" x14ac:dyDescent="0.25">
      <c r="C62" s="188"/>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67"/>
      <c r="G63" s="267"/>
      <c r="H63" s="267"/>
      <c r="I63" s="267"/>
      <c r="J63" s="267"/>
      <c r="K63" s="119"/>
      <c r="L63" s="123"/>
      <c r="M63" s="120" t="s">
        <v>59</v>
      </c>
      <c r="N63" s="123"/>
      <c r="O63" s="121"/>
      <c r="P63" s="187"/>
      <c r="Q63" s="119"/>
      <c r="R63" s="267"/>
      <c r="S63" s="267"/>
      <c r="T63" s="267"/>
      <c r="U63" s="121"/>
      <c r="V63" s="267"/>
      <c r="W63" s="267"/>
      <c r="X63" s="267"/>
      <c r="Y63" s="119"/>
      <c r="Z63" s="267"/>
      <c r="AA63" s="267"/>
      <c r="AB63" s="267"/>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0999999999999996" customHeight="1" thickBot="1" x14ac:dyDescent="0.25">
      <c r="C64" s="188"/>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67"/>
      <c r="G65" s="267"/>
      <c r="H65" s="267"/>
      <c r="I65" s="267"/>
      <c r="J65" s="267"/>
      <c r="K65" s="119"/>
      <c r="L65" s="123"/>
      <c r="M65" s="120" t="s">
        <v>59</v>
      </c>
      <c r="N65" s="123"/>
      <c r="O65" s="121"/>
      <c r="P65" s="187"/>
      <c r="Q65" s="119"/>
      <c r="R65" s="267"/>
      <c r="S65" s="267"/>
      <c r="T65" s="267"/>
      <c r="U65" s="121"/>
      <c r="V65" s="267"/>
      <c r="W65" s="267"/>
      <c r="X65" s="267"/>
      <c r="Y65" s="119"/>
      <c r="Z65" s="267"/>
      <c r="AA65" s="267"/>
      <c r="AB65" s="267"/>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0999999999999996" customHeight="1" thickBot="1" x14ac:dyDescent="0.25">
      <c r="C66" s="188"/>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67"/>
      <c r="G67" s="267"/>
      <c r="H67" s="267"/>
      <c r="I67" s="267"/>
      <c r="J67" s="267"/>
      <c r="K67" s="119"/>
      <c r="L67" s="123"/>
      <c r="M67" s="120" t="s">
        <v>59</v>
      </c>
      <c r="N67" s="123"/>
      <c r="O67" s="121"/>
      <c r="P67" s="187"/>
      <c r="Q67" s="119"/>
      <c r="R67" s="267"/>
      <c r="S67" s="267"/>
      <c r="T67" s="267"/>
      <c r="U67" s="121"/>
      <c r="V67" s="267"/>
      <c r="W67" s="267"/>
      <c r="X67" s="267"/>
      <c r="Y67" s="119"/>
      <c r="Z67" s="267"/>
      <c r="AA67" s="267"/>
      <c r="AB67" s="267"/>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0999999999999996" customHeight="1" thickBot="1" x14ac:dyDescent="0.25">
      <c r="C68" s="188"/>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67"/>
      <c r="G69" s="267"/>
      <c r="H69" s="267"/>
      <c r="I69" s="267"/>
      <c r="J69" s="267"/>
      <c r="K69" s="119"/>
      <c r="L69" s="123"/>
      <c r="M69" s="120" t="s">
        <v>59</v>
      </c>
      <c r="N69" s="123"/>
      <c r="O69" s="121"/>
      <c r="P69" s="187"/>
      <c r="Q69" s="119"/>
      <c r="R69" s="267"/>
      <c r="S69" s="267"/>
      <c r="T69" s="267"/>
      <c r="U69" s="121"/>
      <c r="V69" s="267"/>
      <c r="W69" s="267"/>
      <c r="X69" s="267"/>
      <c r="Y69" s="119"/>
      <c r="Z69" s="267"/>
      <c r="AA69" s="267"/>
      <c r="AB69" s="267"/>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0999999999999996" customHeight="1" thickBot="1" x14ac:dyDescent="0.25">
      <c r="C70" s="188"/>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67"/>
      <c r="G71" s="267"/>
      <c r="H71" s="267"/>
      <c r="I71" s="267"/>
      <c r="J71" s="267"/>
      <c r="K71" s="119"/>
      <c r="L71" s="123"/>
      <c r="M71" s="120" t="s">
        <v>59</v>
      </c>
      <c r="N71" s="123"/>
      <c r="O71" s="121"/>
      <c r="P71" s="187"/>
      <c r="Q71" s="119"/>
      <c r="R71" s="267"/>
      <c r="S71" s="267"/>
      <c r="T71" s="267"/>
      <c r="U71" s="121"/>
      <c r="V71" s="267"/>
      <c r="W71" s="267"/>
      <c r="X71" s="267"/>
      <c r="Y71" s="119"/>
      <c r="Z71" s="267"/>
      <c r="AA71" s="267"/>
      <c r="AB71" s="267"/>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0999999999999996" customHeight="1" thickBot="1" x14ac:dyDescent="0.25">
      <c r="C72" s="188"/>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67"/>
      <c r="G73" s="267"/>
      <c r="H73" s="267"/>
      <c r="I73" s="267"/>
      <c r="J73" s="267"/>
      <c r="K73" s="119"/>
      <c r="L73" s="123"/>
      <c r="M73" s="120" t="s">
        <v>59</v>
      </c>
      <c r="N73" s="123"/>
      <c r="O73" s="121"/>
      <c r="P73" s="187"/>
      <c r="Q73" s="119"/>
      <c r="R73" s="267"/>
      <c r="S73" s="267"/>
      <c r="T73" s="267"/>
      <c r="U73" s="121"/>
      <c r="V73" s="267"/>
      <c r="W73" s="267"/>
      <c r="X73" s="267"/>
      <c r="Y73" s="119"/>
      <c r="Z73" s="267"/>
      <c r="AA73" s="267"/>
      <c r="AB73" s="267"/>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0999999999999996" customHeight="1" thickBot="1" x14ac:dyDescent="0.25">
      <c r="C74" s="188"/>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67"/>
      <c r="G75" s="267"/>
      <c r="H75" s="267"/>
      <c r="I75" s="267"/>
      <c r="J75" s="267"/>
      <c r="K75" s="119"/>
      <c r="L75" s="123"/>
      <c r="M75" s="120" t="s">
        <v>59</v>
      </c>
      <c r="N75" s="123"/>
      <c r="O75" s="121"/>
      <c r="P75" s="187"/>
      <c r="Q75" s="119"/>
      <c r="R75" s="267"/>
      <c r="S75" s="267"/>
      <c r="T75" s="267"/>
      <c r="U75" s="121"/>
      <c r="V75" s="267"/>
      <c r="W75" s="267"/>
      <c r="X75" s="267"/>
      <c r="Y75" s="119"/>
      <c r="Z75" s="267"/>
      <c r="AA75" s="267"/>
      <c r="AB75" s="267"/>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0999999999999996" customHeight="1" thickBot="1" x14ac:dyDescent="0.25">
      <c r="C76" s="188"/>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67"/>
      <c r="G77" s="267"/>
      <c r="H77" s="267"/>
      <c r="I77" s="267"/>
      <c r="J77" s="267"/>
      <c r="K77" s="119"/>
      <c r="L77" s="123"/>
      <c r="M77" s="120" t="s">
        <v>59</v>
      </c>
      <c r="N77" s="123"/>
      <c r="O77" s="121"/>
      <c r="P77" s="187"/>
      <c r="Q77" s="119"/>
      <c r="R77" s="267"/>
      <c r="S77" s="267"/>
      <c r="T77" s="267"/>
      <c r="U77" s="121"/>
      <c r="V77" s="267"/>
      <c r="W77" s="267"/>
      <c r="X77" s="267"/>
      <c r="Y77" s="119"/>
      <c r="Z77" s="267"/>
      <c r="AA77" s="267"/>
      <c r="AB77" s="267"/>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0999999999999996" customHeight="1" thickBot="1" x14ac:dyDescent="0.25">
      <c r="C78" s="188"/>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67"/>
      <c r="G79" s="267"/>
      <c r="H79" s="267"/>
      <c r="I79" s="267"/>
      <c r="J79" s="267"/>
      <c r="K79" s="119"/>
      <c r="L79" s="123"/>
      <c r="M79" s="120" t="s">
        <v>59</v>
      </c>
      <c r="N79" s="123"/>
      <c r="O79" s="121"/>
      <c r="P79" s="187"/>
      <c r="Q79" s="119"/>
      <c r="R79" s="267"/>
      <c r="S79" s="267"/>
      <c r="T79" s="267"/>
      <c r="U79" s="121"/>
      <c r="V79" s="267"/>
      <c r="W79" s="267"/>
      <c r="X79" s="267"/>
      <c r="Y79" s="119"/>
      <c r="Z79" s="267"/>
      <c r="AA79" s="267"/>
      <c r="AB79" s="267"/>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6"/>
      <c r="N80" s="114"/>
      <c r="O80" s="114"/>
      <c r="P80" s="114"/>
      <c r="Q80" s="114"/>
      <c r="R80" s="114"/>
      <c r="S80" s="114"/>
      <c r="T80" s="114"/>
      <c r="U80" s="114"/>
      <c r="V80" s="114"/>
      <c r="W80" s="114"/>
      <c r="X80" s="114"/>
      <c r="Y80" s="114"/>
      <c r="Z80" s="114"/>
      <c r="AA80" s="188"/>
      <c r="AB80" s="114"/>
      <c r="AC80" s="114"/>
      <c r="AD80" s="115"/>
      <c r="AE80" s="108"/>
      <c r="AF80" s="108"/>
      <c r="AG80" s="108"/>
      <c r="AH80" s="61"/>
    </row>
    <row r="81" spans="2:46" x14ac:dyDescent="0.2">
      <c r="C81" s="117"/>
      <c r="D81" s="117"/>
      <c r="E81" s="114"/>
      <c r="F81" s="114"/>
      <c r="G81" s="114"/>
      <c r="H81" s="114"/>
      <c r="I81" s="114"/>
      <c r="J81" s="114"/>
      <c r="K81" s="114"/>
      <c r="L81" s="114"/>
      <c r="M81" s="186"/>
      <c r="N81" s="114"/>
      <c r="O81" s="114"/>
      <c r="P81" s="114"/>
      <c r="Q81" s="114"/>
      <c r="R81" s="114"/>
      <c r="S81" s="114"/>
      <c r="T81" s="114"/>
      <c r="U81" s="114"/>
      <c r="V81" s="114"/>
      <c r="W81" s="114"/>
      <c r="X81" s="114"/>
      <c r="Y81" s="114"/>
      <c r="Z81" s="266" t="s">
        <v>89</v>
      </c>
      <c r="AA81" s="266"/>
      <c r="AB81" s="266"/>
      <c r="AC81" s="114"/>
      <c r="AD81" s="115"/>
      <c r="AE81" s="108"/>
      <c r="AF81" s="108"/>
      <c r="AG81" s="108"/>
      <c r="AH81" s="61"/>
      <c r="AT81" s="101"/>
    </row>
    <row r="82" spans="2:46" ht="24.6" customHeight="1" x14ac:dyDescent="0.2">
      <c r="C82" s="117"/>
      <c r="D82" s="117"/>
      <c r="E82" s="114"/>
      <c r="F82" s="114"/>
      <c r="G82" s="114"/>
      <c r="H82" s="114"/>
      <c r="I82" s="114"/>
      <c r="J82" s="114"/>
      <c r="K82" s="114"/>
      <c r="L82" s="114"/>
      <c r="M82" s="186"/>
      <c r="N82" s="114"/>
      <c r="O82" s="114"/>
      <c r="P82" s="114"/>
      <c r="Q82" s="114"/>
      <c r="R82" s="114"/>
      <c r="S82" s="114"/>
      <c r="T82" s="114"/>
      <c r="U82" s="114"/>
      <c r="V82" s="114"/>
      <c r="W82" s="114"/>
      <c r="X82" s="114"/>
      <c r="Y82" s="114"/>
      <c r="Z82" s="114"/>
      <c r="AA82" s="188"/>
      <c r="AB82" s="114"/>
      <c r="AC82" s="114"/>
      <c r="AD82" s="115"/>
      <c r="AE82" s="108"/>
      <c r="AF82" s="108"/>
      <c r="AG82" s="108"/>
      <c r="AH82" s="61"/>
      <c r="AT82" s="101"/>
    </row>
    <row r="83" spans="2:46" x14ac:dyDescent="0.2">
      <c r="AP83" s="115"/>
      <c r="AQ83" s="108"/>
      <c r="AR83" s="108"/>
      <c r="AS83" s="108"/>
    </row>
    <row r="84" spans="2:46" ht="5.0999999999999996"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0999999999999996"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4"/>
      <c r="C90" s="72"/>
      <c r="D90" s="251" t="s">
        <v>413</v>
      </c>
      <c r="E90" s="252"/>
      <c r="F90" s="252"/>
      <c r="G90" s="252"/>
      <c r="H90" s="252"/>
      <c r="I90" s="252"/>
      <c r="J90" s="252"/>
      <c r="K90" s="252"/>
      <c r="L90" s="252"/>
      <c r="M90" s="252"/>
      <c r="N90" s="252"/>
      <c r="O90" s="252"/>
      <c r="P90" s="252"/>
      <c r="Q90" s="252"/>
      <c r="R90" s="252"/>
      <c r="S90" s="252"/>
      <c r="T90" s="252"/>
      <c r="U90" s="252"/>
      <c r="V90" s="252"/>
      <c r="W90" s="184"/>
      <c r="Y90" s="101"/>
      <c r="Z90" s="101"/>
      <c r="AA90" s="182"/>
    </row>
    <row r="91" spans="2:46" s="56" customFormat="1" ht="5.0999999999999996" customHeight="1" x14ac:dyDescent="0.2">
      <c r="B91" s="184"/>
      <c r="C91" s="72"/>
      <c r="D91" s="184"/>
      <c r="E91" s="72"/>
      <c r="F91" s="72"/>
      <c r="G91" s="184"/>
      <c r="H91" s="184"/>
      <c r="I91" s="184"/>
      <c r="J91" s="184"/>
      <c r="K91" s="184"/>
      <c r="L91" s="184"/>
      <c r="M91" s="184"/>
      <c r="N91" s="184"/>
      <c r="O91" s="184"/>
      <c r="P91" s="184"/>
      <c r="Q91" s="184"/>
      <c r="R91" s="184"/>
      <c r="S91" s="184"/>
      <c r="T91" s="184"/>
      <c r="U91" s="184"/>
      <c r="V91" s="184"/>
      <c r="W91" s="184"/>
      <c r="Y91" s="101"/>
      <c r="Z91" s="101"/>
      <c r="AA91" s="182"/>
    </row>
    <row r="92" spans="2:46" s="56" customFormat="1" ht="28.2" hidden="1" customHeight="1" x14ac:dyDescent="0.2">
      <c r="B92" s="184"/>
      <c r="C92" s="72"/>
      <c r="D92" s="245" t="s">
        <v>91</v>
      </c>
      <c r="E92" s="245"/>
      <c r="F92" s="245"/>
      <c r="G92" s="245"/>
      <c r="H92" s="245"/>
      <c r="I92" s="245"/>
      <c r="J92" s="245"/>
      <c r="K92" s="245"/>
      <c r="L92" s="245"/>
      <c r="M92" s="245"/>
      <c r="N92" s="245"/>
      <c r="O92" s="245"/>
      <c r="P92" s="245"/>
      <c r="Q92" s="245"/>
      <c r="R92" s="245"/>
      <c r="S92" s="245"/>
      <c r="T92" s="245"/>
      <c r="U92" s="245"/>
      <c r="V92" s="245"/>
      <c r="W92" s="184"/>
      <c r="Y92" s="101"/>
      <c r="Z92" s="101"/>
      <c r="AA92" s="182"/>
    </row>
    <row r="93" spans="2:46" s="56" customFormat="1" ht="10.8" customHeight="1" x14ac:dyDescent="0.2">
      <c r="B93" s="184"/>
      <c r="C93" s="72"/>
      <c r="D93" s="184"/>
      <c r="E93" s="72"/>
      <c r="F93" s="72"/>
      <c r="G93" s="184"/>
      <c r="H93" s="184"/>
      <c r="I93" s="184"/>
      <c r="J93" s="184"/>
      <c r="K93" s="184"/>
      <c r="L93" s="184"/>
      <c r="M93" s="184"/>
      <c r="N93" s="184"/>
      <c r="O93" s="184"/>
      <c r="P93" s="184"/>
      <c r="Q93" s="184"/>
      <c r="R93" s="184"/>
      <c r="S93" s="184"/>
      <c r="T93" s="184"/>
      <c r="U93" s="184"/>
      <c r="V93" s="184"/>
      <c r="W93" s="184"/>
      <c r="Y93" s="101"/>
      <c r="Z93" s="101"/>
      <c r="AA93" s="182"/>
    </row>
    <row r="94" spans="2:46" ht="19.95" customHeight="1" thickBot="1" x14ac:dyDescent="0.25">
      <c r="C94" s="129"/>
      <c r="D94" s="129"/>
      <c r="E94" s="133"/>
      <c r="F94" s="181" t="s">
        <v>32</v>
      </c>
      <c r="G94" s="129"/>
      <c r="H94" s="171" t="s">
        <v>33</v>
      </c>
      <c r="I94" s="132"/>
      <c r="J94" s="172" t="s">
        <v>92</v>
      </c>
      <c r="K94" s="129"/>
      <c r="L94" s="129"/>
      <c r="M94" s="129"/>
      <c r="N94" s="172" t="s">
        <v>93</v>
      </c>
      <c r="O94" s="129"/>
      <c r="P94" s="129"/>
      <c r="Q94" s="129"/>
      <c r="R94" s="129"/>
      <c r="S94" s="129"/>
      <c r="T94" s="129"/>
      <c r="U94" s="129"/>
      <c r="V94" s="184"/>
      <c r="W94" s="129"/>
      <c r="AP94" s="115"/>
      <c r="AQ94" s="108" t="s">
        <v>94</v>
      </c>
      <c r="AR94" s="108"/>
      <c r="AS94" s="108"/>
    </row>
    <row r="95" spans="2:46" ht="18" customHeight="1" thickBot="1" x14ac:dyDescent="0.25">
      <c r="C95" s="129"/>
      <c r="D95" s="130" t="s">
        <v>29</v>
      </c>
      <c r="E95" s="131" t="s">
        <v>37</v>
      </c>
      <c r="F95" s="135" t="str">
        <f>中間シート!G187</f>
        <v/>
      </c>
      <c r="G95" s="129"/>
      <c r="H95" s="70"/>
      <c r="I95" s="132"/>
      <c r="J95" s="230" t="str">
        <f>中間シート!L187</f>
        <v/>
      </c>
      <c r="K95" s="231"/>
      <c r="L95" s="232"/>
      <c r="M95" s="134"/>
      <c r="N95" s="270" t="str">
        <f>中間シート!M187</f>
        <v/>
      </c>
      <c r="O95" s="271"/>
      <c r="P95" s="271"/>
      <c r="Q95" s="271"/>
      <c r="R95" s="271"/>
      <c r="S95" s="271"/>
      <c r="T95" s="272"/>
      <c r="U95" s="134"/>
      <c r="V95" s="184"/>
      <c r="W95" s="129"/>
      <c r="X95" s="254" t="str">
        <f ca="1">""&amp;中間シート!$X187</f>
        <v>コード番号を選択してください。</v>
      </c>
      <c r="Y95" s="254"/>
      <c r="Z95" s="254"/>
      <c r="AA95" s="254"/>
      <c r="AB95" s="254"/>
      <c r="AC95" s="254"/>
      <c r="AD95" s="254"/>
      <c r="AE95" s="254"/>
      <c r="AF95" s="254"/>
      <c r="AG95" s="254"/>
      <c r="AH95" s="254"/>
      <c r="AI95" s="254"/>
      <c r="AJ95" s="254"/>
      <c r="AK95" s="254"/>
      <c r="AL95" s="254"/>
      <c r="AM95" s="254"/>
      <c r="AN95" s="254"/>
      <c r="AO95" s="254"/>
      <c r="AP95" s="115"/>
      <c r="AQ95" s="136">
        <f>IF(J95&lt;&gt;"",1,0)</f>
        <v>0</v>
      </c>
      <c r="AR95" s="108"/>
      <c r="AS95" s="108"/>
    </row>
    <row r="96" spans="2:46" ht="5.0999999999999996" customHeight="1" thickBot="1" x14ac:dyDescent="0.25">
      <c r="C96" s="129"/>
      <c r="D96" s="129"/>
      <c r="E96" s="133"/>
      <c r="F96" s="134"/>
      <c r="G96" s="133"/>
      <c r="H96" s="184"/>
      <c r="I96" s="132"/>
      <c r="J96" s="134"/>
      <c r="K96" s="134"/>
      <c r="L96" s="134"/>
      <c r="M96" s="134"/>
      <c r="N96" s="134"/>
      <c r="O96" s="134"/>
      <c r="P96" s="134"/>
      <c r="Q96" s="134"/>
      <c r="R96" s="134"/>
      <c r="S96" s="134"/>
      <c r="T96" s="134"/>
      <c r="U96" s="134"/>
      <c r="V96" s="184"/>
      <c r="W96" s="129"/>
      <c r="X96" s="185"/>
      <c r="Y96" s="185"/>
      <c r="Z96" s="185"/>
      <c r="AA96" s="185"/>
      <c r="AB96" s="185"/>
      <c r="AC96" s="185"/>
      <c r="AD96" s="185"/>
      <c r="AE96" s="185"/>
      <c r="AF96" s="185"/>
      <c r="AG96" s="185"/>
      <c r="AH96" s="185"/>
      <c r="AI96" s="185"/>
      <c r="AJ96" s="185"/>
      <c r="AK96" s="185"/>
      <c r="AL96" s="185"/>
      <c r="AM96" s="185"/>
      <c r="AN96" s="185"/>
      <c r="AO96" s="185"/>
      <c r="AP96" s="115"/>
      <c r="AQ96" s="108"/>
      <c r="AR96" s="108"/>
      <c r="AS96" s="108"/>
    </row>
    <row r="97" spans="2:45" ht="18" customHeight="1" thickBot="1" x14ac:dyDescent="0.25">
      <c r="C97" s="129"/>
      <c r="D97" s="176" t="s">
        <v>420</v>
      </c>
      <c r="E97" s="131" t="s">
        <v>38</v>
      </c>
      <c r="F97" s="135" t="str">
        <f>中間シート!G188</f>
        <v/>
      </c>
      <c r="G97" s="133"/>
      <c r="H97" s="184"/>
      <c r="I97" s="132"/>
      <c r="J97" s="230" t="str">
        <f>中間シート!L188</f>
        <v/>
      </c>
      <c r="K97" s="231"/>
      <c r="L97" s="232"/>
      <c r="M97" s="134"/>
      <c r="N97" s="270" t="str">
        <f>中間シート!M188</f>
        <v/>
      </c>
      <c r="O97" s="271"/>
      <c r="P97" s="271"/>
      <c r="Q97" s="271"/>
      <c r="R97" s="271"/>
      <c r="S97" s="271"/>
      <c r="T97" s="272"/>
      <c r="U97" s="134"/>
      <c r="V97" s="184"/>
      <c r="W97" s="129"/>
      <c r="X97" s="254" t="str">
        <f ca="1">""&amp;中間シート!$X188</f>
        <v/>
      </c>
      <c r="Y97" s="254"/>
      <c r="Z97" s="254"/>
      <c r="AA97" s="254"/>
      <c r="AB97" s="254"/>
      <c r="AC97" s="254"/>
      <c r="AD97" s="254"/>
      <c r="AE97" s="254"/>
      <c r="AF97" s="254"/>
      <c r="AG97" s="254"/>
      <c r="AH97" s="254"/>
      <c r="AI97" s="254"/>
      <c r="AJ97" s="254"/>
      <c r="AK97" s="254"/>
      <c r="AL97" s="254"/>
      <c r="AM97" s="254"/>
      <c r="AN97" s="254"/>
      <c r="AO97" s="254"/>
      <c r="AP97" s="115"/>
      <c r="AQ97" s="136">
        <f>IF(J97&lt;&gt;"",1,0)</f>
        <v>0</v>
      </c>
      <c r="AR97" s="108"/>
      <c r="AS97" s="108"/>
    </row>
    <row r="98" spans="2:45" ht="5.0999999999999996" customHeight="1" thickBot="1" x14ac:dyDescent="0.25">
      <c r="C98" s="129"/>
      <c r="D98" s="129"/>
      <c r="E98" s="131"/>
      <c r="F98" s="137"/>
      <c r="G98" s="133"/>
      <c r="H98" s="184"/>
      <c r="I98" s="132"/>
      <c r="J98" s="137"/>
      <c r="K98" s="137"/>
      <c r="L98" s="137"/>
      <c r="M98" s="134"/>
      <c r="N98" s="137"/>
      <c r="O98" s="137"/>
      <c r="P98" s="137"/>
      <c r="Q98" s="134"/>
      <c r="R98" s="137"/>
      <c r="S98" s="137"/>
      <c r="T98" s="137"/>
      <c r="U98" s="134"/>
      <c r="V98" s="184"/>
      <c r="W98" s="129"/>
      <c r="X98" s="185"/>
      <c r="Y98" s="185"/>
      <c r="Z98" s="185"/>
      <c r="AA98" s="185"/>
      <c r="AB98" s="185"/>
      <c r="AC98" s="185"/>
      <c r="AD98" s="185"/>
      <c r="AE98" s="185"/>
      <c r="AF98" s="185"/>
      <c r="AG98" s="185"/>
      <c r="AH98" s="185"/>
      <c r="AI98" s="185"/>
      <c r="AJ98" s="185"/>
      <c r="AK98" s="185"/>
      <c r="AL98" s="185"/>
      <c r="AM98" s="185"/>
      <c r="AN98" s="185"/>
      <c r="AO98" s="185"/>
      <c r="AP98" s="115"/>
      <c r="AQ98" s="108"/>
      <c r="AR98" s="108"/>
      <c r="AS98" s="108"/>
    </row>
    <row r="99" spans="2:45" ht="18" customHeight="1" thickBot="1" x14ac:dyDescent="0.25">
      <c r="C99" s="129"/>
      <c r="D99" s="129"/>
      <c r="E99" s="131" t="s">
        <v>39</v>
      </c>
      <c r="F99" s="135" t="str">
        <f>中間シート!G189</f>
        <v/>
      </c>
      <c r="G99" s="133"/>
      <c r="H99" s="184"/>
      <c r="I99" s="132"/>
      <c r="J99" s="230" t="str">
        <f>中間シート!L189</f>
        <v/>
      </c>
      <c r="K99" s="231"/>
      <c r="L99" s="232"/>
      <c r="M99" s="134"/>
      <c r="N99" s="235" t="str">
        <f>中間シート!M189</f>
        <v/>
      </c>
      <c r="O99" s="236"/>
      <c r="P99" s="236"/>
      <c r="Q99" s="236"/>
      <c r="R99" s="236"/>
      <c r="S99" s="236"/>
      <c r="T99" s="237"/>
      <c r="U99" s="134"/>
      <c r="V99" s="184"/>
      <c r="W99" s="129"/>
      <c r="X99" s="254" t="str">
        <f ca="1">""&amp;中間シート!$X189</f>
        <v/>
      </c>
      <c r="Y99" s="254"/>
      <c r="Z99" s="254"/>
      <c r="AA99" s="254"/>
      <c r="AB99" s="254"/>
      <c r="AC99" s="254"/>
      <c r="AD99" s="254"/>
      <c r="AE99" s="254"/>
      <c r="AF99" s="254"/>
      <c r="AG99" s="254"/>
      <c r="AH99" s="254"/>
      <c r="AI99" s="254"/>
      <c r="AJ99" s="254"/>
      <c r="AK99" s="254"/>
      <c r="AL99" s="254"/>
      <c r="AM99" s="254"/>
      <c r="AN99" s="254"/>
      <c r="AO99" s="254"/>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4"/>
      <c r="W100" s="129"/>
      <c r="X100" s="185"/>
      <c r="Y100" s="185"/>
      <c r="Z100" s="185"/>
      <c r="AA100" s="185"/>
      <c r="AB100" s="185"/>
      <c r="AC100" s="185"/>
      <c r="AD100" s="185"/>
      <c r="AE100" s="185"/>
      <c r="AF100" s="185"/>
      <c r="AG100" s="185"/>
      <c r="AH100" s="185"/>
      <c r="AI100" s="185"/>
      <c r="AJ100" s="185"/>
      <c r="AK100" s="185"/>
      <c r="AL100" s="185"/>
      <c r="AM100" s="185"/>
      <c r="AN100" s="185"/>
      <c r="AO100" s="185"/>
      <c r="AP100" s="115"/>
      <c r="AQ100" s="108"/>
      <c r="AR100" s="108"/>
      <c r="AS100" s="108"/>
    </row>
    <row r="101" spans="2:45" ht="15.6"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5"/>
      <c r="Y101" s="185"/>
      <c r="Z101" s="185"/>
      <c r="AA101" s="185"/>
      <c r="AB101" s="185"/>
      <c r="AC101" s="185"/>
      <c r="AD101" s="185"/>
      <c r="AE101" s="185"/>
      <c r="AF101" s="185"/>
      <c r="AG101" s="185"/>
      <c r="AH101" s="185"/>
      <c r="AI101" s="185"/>
      <c r="AJ101" s="185"/>
      <c r="AK101" s="185"/>
      <c r="AL101" s="185"/>
      <c r="AM101" s="185"/>
      <c r="AN101" s="185"/>
      <c r="AO101" s="185"/>
      <c r="AP101" s="115"/>
      <c r="AQ101" s="108"/>
      <c r="AR101" s="108"/>
      <c r="AS101" s="108"/>
    </row>
    <row r="102" spans="2:45" ht="18" customHeight="1" thickBot="1" x14ac:dyDescent="0.25">
      <c r="B102" s="101">
        <v>2</v>
      </c>
      <c r="C102" s="108"/>
      <c r="D102" s="143" t="s">
        <v>60</v>
      </c>
      <c r="E102" s="144" t="s">
        <v>37</v>
      </c>
      <c r="F102" s="77"/>
      <c r="G102" s="108"/>
      <c r="H102" s="142"/>
      <c r="I102" s="145"/>
      <c r="J102" s="230" t="str">
        <f>IFERROR(VLOOKUP($F102,補助対象機器一覧!$A$2:$K$632,2,FALSE),"")</f>
        <v/>
      </c>
      <c r="K102" s="231"/>
      <c r="L102" s="232"/>
      <c r="M102" s="142"/>
      <c r="N102" s="235" t="str">
        <f>IFERROR(VLOOKUP($F102,補助対象機器一覧!$A$2:$K$632,7,FALSE),"")</f>
        <v/>
      </c>
      <c r="O102" s="236"/>
      <c r="P102" s="236"/>
      <c r="Q102" s="236"/>
      <c r="R102" s="236"/>
      <c r="S102" s="236"/>
      <c r="T102" s="237"/>
      <c r="U102" s="142"/>
      <c r="V102" s="142"/>
      <c r="W102" s="108"/>
      <c r="X102" s="254" t="str">
        <f>IF($B102&lt;=入力シート!$F$22,""&amp;中間シート!X190,"")</f>
        <v/>
      </c>
      <c r="Y102" s="254"/>
      <c r="Z102" s="254"/>
      <c r="AA102" s="254"/>
      <c r="AB102" s="254"/>
      <c r="AC102" s="254"/>
      <c r="AD102" s="254"/>
      <c r="AE102" s="254"/>
      <c r="AF102" s="254"/>
      <c r="AG102" s="254"/>
      <c r="AH102" s="254"/>
      <c r="AI102" s="254"/>
      <c r="AJ102" s="254"/>
      <c r="AK102" s="254"/>
      <c r="AL102" s="254"/>
      <c r="AM102" s="254"/>
      <c r="AN102" s="254"/>
      <c r="AO102" s="254"/>
      <c r="AP102" s="115"/>
      <c r="AQ102" s="136">
        <f>IF(J102&lt;&gt;"",1,0)</f>
        <v>0</v>
      </c>
      <c r="AR102" s="108">
        <f>IF(H102&lt;&gt;"",1,0)</f>
        <v>0</v>
      </c>
      <c r="AS102" s="108"/>
    </row>
    <row r="103" spans="2:45" ht="5.0999999999999996"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5" t="s">
        <v>95</v>
      </c>
      <c r="Y103" s="185"/>
      <c r="Z103" s="185"/>
      <c r="AA103" s="185"/>
      <c r="AB103" s="185"/>
      <c r="AC103" s="185"/>
      <c r="AD103" s="185"/>
      <c r="AE103" s="185"/>
      <c r="AF103" s="185"/>
      <c r="AG103" s="185"/>
      <c r="AH103" s="185"/>
      <c r="AI103" s="185"/>
      <c r="AJ103" s="185"/>
      <c r="AK103" s="185"/>
      <c r="AL103" s="185"/>
      <c r="AM103" s="185"/>
      <c r="AN103" s="185"/>
      <c r="AO103" s="185"/>
      <c r="AP103" s="115"/>
      <c r="AQ103" s="108"/>
      <c r="AR103" s="108"/>
      <c r="AS103" s="108"/>
    </row>
    <row r="104" spans="2:45" ht="18" customHeight="1" thickBot="1" x14ac:dyDescent="0.25">
      <c r="B104" s="101">
        <v>2</v>
      </c>
      <c r="C104" s="108"/>
      <c r="D104" s="108"/>
      <c r="E104" s="144" t="s">
        <v>38</v>
      </c>
      <c r="F104" s="77"/>
      <c r="G104" s="139"/>
      <c r="H104" s="142"/>
      <c r="I104" s="145"/>
      <c r="J104" s="230" t="str">
        <f>IFERROR(VLOOKUP($F104,補助対象機器一覧!$A$2:$K$632,2,FALSE),"")</f>
        <v/>
      </c>
      <c r="K104" s="231"/>
      <c r="L104" s="232"/>
      <c r="M104" s="142"/>
      <c r="N104" s="235" t="str">
        <f>IFERROR(VLOOKUP($F104,補助対象機器一覧!$A$2:$K$632,7,FALSE),"")</f>
        <v/>
      </c>
      <c r="O104" s="236"/>
      <c r="P104" s="236"/>
      <c r="Q104" s="236"/>
      <c r="R104" s="236"/>
      <c r="S104" s="236"/>
      <c r="T104" s="237"/>
      <c r="U104" s="142"/>
      <c r="V104" s="142"/>
      <c r="W104" s="108"/>
      <c r="X104" s="254" t="str">
        <f>IF($B104&lt;=入力シート!$F$22,""&amp;中間シート!X191,"")</f>
        <v/>
      </c>
      <c r="Y104" s="254"/>
      <c r="Z104" s="254"/>
      <c r="AA104" s="254"/>
      <c r="AB104" s="254"/>
      <c r="AC104" s="254"/>
      <c r="AD104" s="254"/>
      <c r="AE104" s="254"/>
      <c r="AF104" s="254"/>
      <c r="AG104" s="254"/>
      <c r="AH104" s="254"/>
      <c r="AI104" s="254"/>
      <c r="AJ104" s="254"/>
      <c r="AK104" s="254"/>
      <c r="AL104" s="254"/>
      <c r="AM104" s="254"/>
      <c r="AN104" s="254"/>
      <c r="AO104" s="254"/>
      <c r="AP104" s="115"/>
      <c r="AQ104" s="136">
        <f>IF(J104&lt;&gt;"",1,0)</f>
        <v>0</v>
      </c>
      <c r="AR104" s="108">
        <f>IF(H104&lt;&gt;"",1,0)</f>
        <v>0</v>
      </c>
      <c r="AS104" s="108"/>
    </row>
    <row r="105" spans="2:45" ht="5.0999999999999996"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5" t="s">
        <v>95</v>
      </c>
      <c r="Y105" s="185"/>
      <c r="Z105" s="185"/>
      <c r="AA105" s="185"/>
      <c r="AB105" s="185"/>
      <c r="AC105" s="185"/>
      <c r="AD105" s="185"/>
      <c r="AE105" s="185"/>
      <c r="AF105" s="185"/>
      <c r="AG105" s="185"/>
      <c r="AH105" s="185"/>
      <c r="AI105" s="185"/>
      <c r="AJ105" s="185"/>
      <c r="AK105" s="185"/>
      <c r="AL105" s="185"/>
      <c r="AM105" s="185"/>
      <c r="AN105" s="185"/>
      <c r="AO105" s="185"/>
      <c r="AP105" s="115"/>
      <c r="AQ105" s="108"/>
      <c r="AR105" s="108"/>
      <c r="AS105" s="108"/>
    </row>
    <row r="106" spans="2:45" ht="18" customHeight="1" thickBot="1" x14ac:dyDescent="0.25">
      <c r="B106" s="101">
        <v>2</v>
      </c>
      <c r="C106" s="108"/>
      <c r="D106" s="108"/>
      <c r="E106" s="144" t="s">
        <v>39</v>
      </c>
      <c r="F106" s="77"/>
      <c r="G106" s="139"/>
      <c r="H106" s="142"/>
      <c r="I106" s="145"/>
      <c r="J106" s="230" t="str">
        <f>IFERROR(VLOOKUP($F106,補助対象機器一覧!$A$2:$K$632,2,FALSE),"")</f>
        <v/>
      </c>
      <c r="K106" s="231"/>
      <c r="L106" s="232"/>
      <c r="M106" s="142"/>
      <c r="N106" s="235" t="str">
        <f>IFERROR(VLOOKUP($F106,補助対象機器一覧!$A$2:$K$632,7,FALSE),"")</f>
        <v/>
      </c>
      <c r="O106" s="236"/>
      <c r="P106" s="236"/>
      <c r="Q106" s="236"/>
      <c r="R106" s="236"/>
      <c r="S106" s="236"/>
      <c r="T106" s="237"/>
      <c r="U106" s="142"/>
      <c r="V106" s="142"/>
      <c r="W106" s="108"/>
      <c r="X106" s="254" t="str">
        <f>IF($B106&lt;=入力シート!$F$22,""&amp;中間シート!X192,"")</f>
        <v/>
      </c>
      <c r="Y106" s="254"/>
      <c r="Z106" s="254"/>
      <c r="AA106" s="254"/>
      <c r="AB106" s="254"/>
      <c r="AC106" s="254"/>
      <c r="AD106" s="254"/>
      <c r="AE106" s="254"/>
      <c r="AF106" s="254"/>
      <c r="AG106" s="254"/>
      <c r="AH106" s="254"/>
      <c r="AI106" s="254"/>
      <c r="AJ106" s="254"/>
      <c r="AK106" s="254"/>
      <c r="AL106" s="254"/>
      <c r="AM106" s="254"/>
      <c r="AN106" s="254"/>
      <c r="AO106" s="254"/>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5" t="s">
        <v>95</v>
      </c>
      <c r="Y107" s="185"/>
      <c r="Z107" s="185"/>
      <c r="AA107" s="185"/>
      <c r="AB107" s="185"/>
      <c r="AC107" s="185"/>
      <c r="AD107" s="185"/>
      <c r="AE107" s="185"/>
      <c r="AF107" s="185"/>
      <c r="AG107" s="185"/>
      <c r="AH107" s="185"/>
      <c r="AI107" s="185"/>
      <c r="AJ107" s="185"/>
      <c r="AK107" s="185"/>
      <c r="AL107" s="185"/>
      <c r="AM107" s="185"/>
      <c r="AN107" s="185"/>
      <c r="AO107" s="185"/>
      <c r="AP107" s="115"/>
      <c r="AQ107" s="108"/>
      <c r="AR107" s="108"/>
      <c r="AS107" s="108"/>
    </row>
    <row r="108" spans="2:45" ht="15.6"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4"/>
      <c r="W108" s="129"/>
      <c r="X108" s="185" t="s">
        <v>95</v>
      </c>
      <c r="Y108" s="185"/>
      <c r="Z108" s="185"/>
      <c r="AA108" s="185"/>
      <c r="AB108" s="185"/>
      <c r="AC108" s="185"/>
      <c r="AD108" s="185"/>
      <c r="AE108" s="185"/>
      <c r="AF108" s="185"/>
      <c r="AG108" s="185"/>
      <c r="AH108" s="185"/>
      <c r="AI108" s="185"/>
      <c r="AJ108" s="185"/>
      <c r="AK108" s="185"/>
      <c r="AL108" s="185"/>
      <c r="AM108" s="185"/>
      <c r="AN108" s="185"/>
      <c r="AO108" s="185"/>
      <c r="AP108" s="115"/>
      <c r="AQ108" s="108"/>
      <c r="AR108" s="108"/>
      <c r="AS108" s="108"/>
    </row>
    <row r="109" spans="2:45" ht="18" customHeight="1" thickBot="1" x14ac:dyDescent="0.25">
      <c r="B109" s="101">
        <v>3</v>
      </c>
      <c r="C109" s="129"/>
      <c r="D109" s="130" t="s">
        <v>61</v>
      </c>
      <c r="E109" s="131" t="s">
        <v>37</v>
      </c>
      <c r="F109" s="77"/>
      <c r="G109" s="129"/>
      <c r="H109" s="184"/>
      <c r="I109" s="132"/>
      <c r="J109" s="230" t="str">
        <f>IFERROR(VLOOKUP($F109,補助対象機器一覧!$A$2:$K$632,2,FALSE),"")</f>
        <v/>
      </c>
      <c r="K109" s="231"/>
      <c r="L109" s="232"/>
      <c r="M109" s="134"/>
      <c r="N109" s="235" t="str">
        <f>IFERROR(VLOOKUP($F109,補助対象機器一覧!$A$2:$K$632,7,FALSE),"")</f>
        <v/>
      </c>
      <c r="O109" s="236"/>
      <c r="P109" s="236"/>
      <c r="Q109" s="236"/>
      <c r="R109" s="236"/>
      <c r="S109" s="236"/>
      <c r="T109" s="237"/>
      <c r="U109" s="134"/>
      <c r="V109" s="184"/>
      <c r="W109" s="129"/>
      <c r="X109" s="254" t="str">
        <f>IF($B109&lt;=入力シート!$F$22,""&amp;中間シート!X193,"")</f>
        <v/>
      </c>
      <c r="Y109" s="254"/>
      <c r="Z109" s="254"/>
      <c r="AA109" s="254"/>
      <c r="AB109" s="254"/>
      <c r="AC109" s="254"/>
      <c r="AD109" s="254"/>
      <c r="AE109" s="254"/>
      <c r="AF109" s="254"/>
      <c r="AG109" s="254"/>
      <c r="AH109" s="254"/>
      <c r="AI109" s="254"/>
      <c r="AJ109" s="254"/>
      <c r="AK109" s="254"/>
      <c r="AL109" s="254"/>
      <c r="AM109" s="254"/>
      <c r="AN109" s="254"/>
      <c r="AO109" s="254"/>
      <c r="AP109" s="115"/>
      <c r="AQ109" s="136">
        <f>IF(J109&lt;&gt;"",1,0)</f>
        <v>0</v>
      </c>
      <c r="AR109" s="108">
        <f>IF(H109&lt;&gt;"",1,0)</f>
        <v>0</v>
      </c>
      <c r="AS109" s="108"/>
    </row>
    <row r="110" spans="2:45" ht="5.0999999999999996" customHeight="1" thickBot="1" x14ac:dyDescent="0.25">
      <c r="C110" s="129"/>
      <c r="D110" s="129"/>
      <c r="E110" s="133"/>
      <c r="F110" s="134"/>
      <c r="G110" s="133"/>
      <c r="H110" s="184"/>
      <c r="I110" s="132"/>
      <c r="J110" s="134"/>
      <c r="K110" s="134"/>
      <c r="L110" s="134"/>
      <c r="M110" s="134"/>
      <c r="N110" s="134"/>
      <c r="O110" s="134"/>
      <c r="P110" s="134"/>
      <c r="Q110" s="134"/>
      <c r="R110" s="134"/>
      <c r="S110" s="134"/>
      <c r="T110" s="134"/>
      <c r="U110" s="134"/>
      <c r="V110" s="184"/>
      <c r="W110" s="129"/>
      <c r="X110" s="185" t="s">
        <v>95</v>
      </c>
      <c r="Y110" s="185"/>
      <c r="Z110" s="185"/>
      <c r="AA110" s="185"/>
      <c r="AB110" s="185"/>
      <c r="AC110" s="185"/>
      <c r="AD110" s="185"/>
      <c r="AE110" s="185"/>
      <c r="AF110" s="185"/>
      <c r="AG110" s="185"/>
      <c r="AH110" s="185"/>
      <c r="AI110" s="185"/>
      <c r="AJ110" s="185"/>
      <c r="AK110" s="185"/>
      <c r="AL110" s="185"/>
      <c r="AM110" s="185"/>
      <c r="AN110" s="185"/>
      <c r="AO110" s="185"/>
      <c r="AP110" s="115"/>
      <c r="AQ110" s="108"/>
      <c r="AR110" s="108"/>
      <c r="AS110" s="108"/>
    </row>
    <row r="111" spans="2:45" ht="18" customHeight="1" thickBot="1" x14ac:dyDescent="0.25">
      <c r="B111" s="101">
        <v>3</v>
      </c>
      <c r="C111" s="129"/>
      <c r="D111" s="129"/>
      <c r="E111" s="131" t="s">
        <v>38</v>
      </c>
      <c r="F111" s="77"/>
      <c r="G111" s="133"/>
      <c r="H111" s="184"/>
      <c r="I111" s="132"/>
      <c r="J111" s="230" t="str">
        <f>IFERROR(VLOOKUP($F111,補助対象機器一覧!$A$2:$K$632,2,FALSE),"")</f>
        <v/>
      </c>
      <c r="K111" s="231"/>
      <c r="L111" s="232"/>
      <c r="M111" s="134"/>
      <c r="N111" s="235" t="str">
        <f>IFERROR(VLOOKUP($F111,補助対象機器一覧!$A$2:$K$632,7,FALSE),"")</f>
        <v/>
      </c>
      <c r="O111" s="236"/>
      <c r="P111" s="236"/>
      <c r="Q111" s="236"/>
      <c r="R111" s="236"/>
      <c r="S111" s="236"/>
      <c r="T111" s="237"/>
      <c r="U111" s="134"/>
      <c r="V111" s="184"/>
      <c r="W111" s="129"/>
      <c r="X111" s="254" t="str">
        <f>IF($B111&lt;=入力シート!$F$22,""&amp;中間シート!X194,"")</f>
        <v/>
      </c>
      <c r="Y111" s="254"/>
      <c r="Z111" s="254"/>
      <c r="AA111" s="254"/>
      <c r="AB111" s="254"/>
      <c r="AC111" s="254"/>
      <c r="AD111" s="254"/>
      <c r="AE111" s="254"/>
      <c r="AF111" s="254"/>
      <c r="AG111" s="254"/>
      <c r="AH111" s="254"/>
      <c r="AI111" s="254"/>
      <c r="AJ111" s="254"/>
      <c r="AK111" s="254"/>
      <c r="AL111" s="254"/>
      <c r="AM111" s="254"/>
      <c r="AN111" s="254"/>
      <c r="AO111" s="254"/>
      <c r="AP111" s="115"/>
      <c r="AQ111" s="136">
        <f>IF(J111&lt;&gt;"",1,0)</f>
        <v>0</v>
      </c>
      <c r="AR111" s="108">
        <f>IF(H111&lt;&gt;"",1,0)</f>
        <v>0</v>
      </c>
      <c r="AS111" s="108"/>
    </row>
    <row r="112" spans="2:45" ht="5.0999999999999996" customHeight="1" thickBot="1" x14ac:dyDescent="0.25">
      <c r="C112" s="129"/>
      <c r="D112" s="129"/>
      <c r="E112" s="131"/>
      <c r="F112" s="137"/>
      <c r="G112" s="133"/>
      <c r="H112" s="184"/>
      <c r="I112" s="132"/>
      <c r="J112" s="137"/>
      <c r="K112" s="137"/>
      <c r="L112" s="137"/>
      <c r="M112" s="134"/>
      <c r="N112" s="137"/>
      <c r="O112" s="137"/>
      <c r="P112" s="137"/>
      <c r="Q112" s="134"/>
      <c r="R112" s="137"/>
      <c r="S112" s="137"/>
      <c r="T112" s="137"/>
      <c r="U112" s="134"/>
      <c r="V112" s="184"/>
      <c r="W112" s="129"/>
      <c r="X112" s="185" t="s">
        <v>95</v>
      </c>
      <c r="Y112" s="185"/>
      <c r="Z112" s="185"/>
      <c r="AA112" s="185"/>
      <c r="AB112" s="185"/>
      <c r="AC112" s="185"/>
      <c r="AD112" s="185"/>
      <c r="AE112" s="185"/>
      <c r="AF112" s="185"/>
      <c r="AG112" s="185"/>
      <c r="AH112" s="185"/>
      <c r="AI112" s="185"/>
      <c r="AJ112" s="185"/>
      <c r="AK112" s="185"/>
      <c r="AL112" s="185"/>
      <c r="AM112" s="185"/>
      <c r="AN112" s="185"/>
      <c r="AO112" s="185"/>
      <c r="AP112" s="115"/>
      <c r="AQ112" s="108"/>
      <c r="AR112" s="108"/>
      <c r="AS112" s="108"/>
    </row>
    <row r="113" spans="2:45" ht="18" customHeight="1" thickBot="1" x14ac:dyDescent="0.25">
      <c r="B113" s="101">
        <v>3</v>
      </c>
      <c r="C113" s="129"/>
      <c r="D113" s="129"/>
      <c r="E113" s="131" t="s">
        <v>39</v>
      </c>
      <c r="F113" s="77"/>
      <c r="G113" s="133"/>
      <c r="H113" s="184"/>
      <c r="I113" s="132"/>
      <c r="J113" s="230" t="str">
        <f>IFERROR(VLOOKUP($F113,補助対象機器一覧!$A$2:$K$632,2,FALSE),"")</f>
        <v/>
      </c>
      <c r="K113" s="231"/>
      <c r="L113" s="232"/>
      <c r="M113" s="134"/>
      <c r="N113" s="235" t="str">
        <f>IFERROR(VLOOKUP($F113,補助対象機器一覧!$A$2:$K$632,7,FALSE),"")</f>
        <v/>
      </c>
      <c r="O113" s="236"/>
      <c r="P113" s="236"/>
      <c r="Q113" s="236"/>
      <c r="R113" s="236"/>
      <c r="S113" s="236"/>
      <c r="T113" s="237"/>
      <c r="U113" s="134"/>
      <c r="V113" s="184"/>
      <c r="W113" s="129"/>
      <c r="X113" s="254" t="str">
        <f>IF($B113&lt;=入力シート!$F$22,""&amp;中間シート!X195,"")</f>
        <v/>
      </c>
      <c r="Y113" s="254"/>
      <c r="Z113" s="254"/>
      <c r="AA113" s="254"/>
      <c r="AB113" s="254"/>
      <c r="AC113" s="254"/>
      <c r="AD113" s="254"/>
      <c r="AE113" s="254"/>
      <c r="AF113" s="254"/>
      <c r="AG113" s="254"/>
      <c r="AH113" s="254"/>
      <c r="AI113" s="254"/>
      <c r="AJ113" s="254"/>
      <c r="AK113" s="254"/>
      <c r="AL113" s="254"/>
      <c r="AM113" s="254"/>
      <c r="AN113" s="254"/>
      <c r="AO113" s="254"/>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4"/>
      <c r="W114" s="129"/>
      <c r="X114" s="185" t="s">
        <v>95</v>
      </c>
      <c r="Y114" s="185"/>
      <c r="Z114" s="185"/>
      <c r="AA114" s="185"/>
      <c r="AB114" s="185"/>
      <c r="AC114" s="185"/>
      <c r="AD114" s="185"/>
      <c r="AE114" s="185"/>
      <c r="AF114" s="185"/>
      <c r="AG114" s="185"/>
      <c r="AH114" s="185"/>
      <c r="AI114" s="185"/>
      <c r="AJ114" s="185"/>
      <c r="AK114" s="185"/>
      <c r="AL114" s="185"/>
      <c r="AM114" s="185"/>
      <c r="AN114" s="185"/>
      <c r="AO114" s="185"/>
      <c r="AP114" s="115"/>
      <c r="AQ114" s="108"/>
      <c r="AR114" s="108"/>
      <c r="AS114" s="108"/>
    </row>
    <row r="115" spans="2:45" ht="15.6"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5" t="s">
        <v>95</v>
      </c>
      <c r="Y115" s="185"/>
      <c r="Z115" s="185"/>
      <c r="AA115" s="185"/>
      <c r="AB115" s="185"/>
      <c r="AC115" s="185"/>
      <c r="AD115" s="185"/>
      <c r="AE115" s="185"/>
      <c r="AF115" s="185"/>
      <c r="AG115" s="185"/>
      <c r="AH115" s="185"/>
      <c r="AI115" s="185"/>
      <c r="AJ115" s="185"/>
      <c r="AK115" s="185"/>
      <c r="AL115" s="185"/>
      <c r="AM115" s="185"/>
      <c r="AN115" s="185"/>
      <c r="AO115" s="185"/>
      <c r="AP115" s="115"/>
      <c r="AQ115" s="108"/>
      <c r="AR115" s="108"/>
      <c r="AS115" s="108"/>
    </row>
    <row r="116" spans="2:45" ht="18" customHeight="1" thickBot="1" x14ac:dyDescent="0.25">
      <c r="B116" s="101">
        <v>4</v>
      </c>
      <c r="C116" s="108"/>
      <c r="D116" s="143" t="s">
        <v>62</v>
      </c>
      <c r="E116" s="144" t="s">
        <v>37</v>
      </c>
      <c r="F116" s="77"/>
      <c r="G116" s="108"/>
      <c r="H116" s="142"/>
      <c r="I116" s="145"/>
      <c r="J116" s="230" t="str">
        <f>IFERROR(VLOOKUP($F116,補助対象機器一覧!$A$2:$K$632,2,FALSE),"")</f>
        <v/>
      </c>
      <c r="K116" s="231"/>
      <c r="L116" s="232"/>
      <c r="M116" s="142"/>
      <c r="N116" s="235" t="str">
        <f>IFERROR(VLOOKUP($F116,補助対象機器一覧!$A$2:$K$632,7,FALSE),"")</f>
        <v/>
      </c>
      <c r="O116" s="236"/>
      <c r="P116" s="236"/>
      <c r="Q116" s="236"/>
      <c r="R116" s="236"/>
      <c r="S116" s="236"/>
      <c r="T116" s="237"/>
      <c r="U116" s="142"/>
      <c r="V116" s="142"/>
      <c r="W116" s="108"/>
      <c r="X116" s="254" t="str">
        <f>IF($B116&lt;=入力シート!$F$22,""&amp;中間シート!X196,"")</f>
        <v/>
      </c>
      <c r="Y116" s="254"/>
      <c r="Z116" s="254"/>
      <c r="AA116" s="254"/>
      <c r="AB116" s="254"/>
      <c r="AC116" s="254"/>
      <c r="AD116" s="254"/>
      <c r="AE116" s="254"/>
      <c r="AF116" s="254"/>
      <c r="AG116" s="254"/>
      <c r="AH116" s="254"/>
      <c r="AI116" s="254"/>
      <c r="AJ116" s="254"/>
      <c r="AK116" s="254"/>
      <c r="AL116" s="254"/>
      <c r="AM116" s="254"/>
      <c r="AN116" s="254"/>
      <c r="AO116" s="254"/>
      <c r="AP116" s="115"/>
      <c r="AQ116" s="136">
        <f>IF(J116&lt;&gt;"",1,0)</f>
        <v>0</v>
      </c>
      <c r="AR116" s="108">
        <f>IF(H116&lt;&gt;"",1,0)</f>
        <v>0</v>
      </c>
      <c r="AS116" s="108"/>
    </row>
    <row r="117" spans="2:45" ht="5.0999999999999996"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5" t="s">
        <v>95</v>
      </c>
      <c r="Y117" s="185"/>
      <c r="Z117" s="185"/>
      <c r="AA117" s="185"/>
      <c r="AB117" s="185"/>
      <c r="AC117" s="185"/>
      <c r="AD117" s="185"/>
      <c r="AE117" s="185"/>
      <c r="AF117" s="185"/>
      <c r="AG117" s="185"/>
      <c r="AH117" s="185"/>
      <c r="AI117" s="185"/>
      <c r="AJ117" s="185"/>
      <c r="AK117" s="185"/>
      <c r="AL117" s="185"/>
      <c r="AM117" s="185"/>
      <c r="AN117" s="185"/>
      <c r="AO117" s="185"/>
      <c r="AP117" s="115"/>
      <c r="AQ117" s="108"/>
      <c r="AR117" s="108"/>
      <c r="AS117" s="108"/>
    </row>
    <row r="118" spans="2:45" ht="18" customHeight="1" thickBot="1" x14ac:dyDescent="0.25">
      <c r="B118" s="101">
        <v>4</v>
      </c>
      <c r="C118" s="108"/>
      <c r="D118" s="108"/>
      <c r="E118" s="144" t="s">
        <v>38</v>
      </c>
      <c r="F118" s="77"/>
      <c r="G118" s="139"/>
      <c r="H118" s="142"/>
      <c r="I118" s="145"/>
      <c r="J118" s="230" t="str">
        <f>IFERROR(VLOOKUP($F118,補助対象機器一覧!$A$2:$K$632,2,FALSE),"")</f>
        <v/>
      </c>
      <c r="K118" s="231"/>
      <c r="L118" s="232"/>
      <c r="M118" s="142"/>
      <c r="N118" s="235" t="str">
        <f>IFERROR(VLOOKUP($F118,補助対象機器一覧!$A$2:$K$632,7,FALSE),"")</f>
        <v/>
      </c>
      <c r="O118" s="236"/>
      <c r="P118" s="236"/>
      <c r="Q118" s="236"/>
      <c r="R118" s="236"/>
      <c r="S118" s="236"/>
      <c r="T118" s="237"/>
      <c r="U118" s="142"/>
      <c r="V118" s="142"/>
      <c r="W118" s="108"/>
      <c r="X118" s="254" t="str">
        <f>IF($B118&lt;=入力シート!$F$22,""&amp;中間シート!X197,"")</f>
        <v/>
      </c>
      <c r="Y118" s="254"/>
      <c r="Z118" s="254"/>
      <c r="AA118" s="254"/>
      <c r="AB118" s="254"/>
      <c r="AC118" s="254"/>
      <c r="AD118" s="254"/>
      <c r="AE118" s="254"/>
      <c r="AF118" s="254"/>
      <c r="AG118" s="254"/>
      <c r="AH118" s="254"/>
      <c r="AI118" s="254"/>
      <c r="AJ118" s="254"/>
      <c r="AK118" s="254"/>
      <c r="AL118" s="254"/>
      <c r="AM118" s="254"/>
      <c r="AN118" s="254"/>
      <c r="AO118" s="254"/>
      <c r="AP118" s="115"/>
      <c r="AQ118" s="136">
        <f>IF(J118&lt;&gt;"",1,0)</f>
        <v>0</v>
      </c>
      <c r="AR118" s="108">
        <f>IF(H118&lt;&gt;"",1,0)</f>
        <v>0</v>
      </c>
      <c r="AS118" s="108"/>
    </row>
    <row r="119" spans="2:45" ht="5.0999999999999996"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5" t="s">
        <v>95</v>
      </c>
      <c r="Y119" s="185"/>
      <c r="Z119" s="185"/>
      <c r="AA119" s="185"/>
      <c r="AB119" s="185"/>
      <c r="AC119" s="185"/>
      <c r="AD119" s="185"/>
      <c r="AE119" s="185"/>
      <c r="AF119" s="185"/>
      <c r="AG119" s="185"/>
      <c r="AH119" s="185"/>
      <c r="AI119" s="185"/>
      <c r="AJ119" s="185"/>
      <c r="AK119" s="185"/>
      <c r="AL119" s="185"/>
      <c r="AM119" s="185"/>
      <c r="AN119" s="185"/>
      <c r="AO119" s="185"/>
      <c r="AP119" s="115"/>
      <c r="AQ119" s="108"/>
      <c r="AR119" s="108"/>
      <c r="AS119" s="108"/>
    </row>
    <row r="120" spans="2:45" ht="18" customHeight="1" thickBot="1" x14ac:dyDescent="0.25">
      <c r="B120" s="101">
        <v>4</v>
      </c>
      <c r="C120" s="108"/>
      <c r="D120" s="108"/>
      <c r="E120" s="144" t="s">
        <v>39</v>
      </c>
      <c r="F120" s="77"/>
      <c r="G120" s="139"/>
      <c r="H120" s="142"/>
      <c r="I120" s="145"/>
      <c r="J120" s="230" t="str">
        <f>IFERROR(VLOOKUP($F120,補助対象機器一覧!$A$2:$K$632,2,FALSE),"")</f>
        <v/>
      </c>
      <c r="K120" s="231"/>
      <c r="L120" s="232"/>
      <c r="M120" s="142"/>
      <c r="N120" s="235" t="str">
        <f>IFERROR(VLOOKUP($F120,補助対象機器一覧!$A$2:$K$632,7,FALSE),"")</f>
        <v/>
      </c>
      <c r="O120" s="236"/>
      <c r="P120" s="236"/>
      <c r="Q120" s="236"/>
      <c r="R120" s="236"/>
      <c r="S120" s="236"/>
      <c r="T120" s="237"/>
      <c r="U120" s="142"/>
      <c r="V120" s="142"/>
      <c r="W120" s="108"/>
      <c r="X120" s="254" t="str">
        <f>IF($B120&lt;=入力シート!$F$22,""&amp;中間シート!X198,"")</f>
        <v/>
      </c>
      <c r="Y120" s="254"/>
      <c r="Z120" s="254"/>
      <c r="AA120" s="254"/>
      <c r="AB120" s="254"/>
      <c r="AC120" s="254"/>
      <c r="AD120" s="254"/>
      <c r="AE120" s="254"/>
      <c r="AF120" s="254"/>
      <c r="AG120" s="254"/>
      <c r="AH120" s="254"/>
      <c r="AI120" s="254"/>
      <c r="AJ120" s="254"/>
      <c r="AK120" s="254"/>
      <c r="AL120" s="254"/>
      <c r="AM120" s="254"/>
      <c r="AN120" s="254"/>
      <c r="AO120" s="254"/>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5" t="s">
        <v>95</v>
      </c>
      <c r="Y121" s="185"/>
      <c r="Z121" s="185"/>
      <c r="AA121" s="185"/>
      <c r="AB121" s="185"/>
      <c r="AC121" s="185"/>
      <c r="AD121" s="185"/>
      <c r="AE121" s="185"/>
      <c r="AF121" s="185"/>
      <c r="AG121" s="185"/>
      <c r="AH121" s="185"/>
      <c r="AI121" s="185"/>
      <c r="AJ121" s="185"/>
      <c r="AK121" s="185"/>
      <c r="AL121" s="185"/>
      <c r="AM121" s="185"/>
      <c r="AN121" s="185"/>
      <c r="AO121" s="185"/>
      <c r="AP121" s="115"/>
      <c r="AQ121" s="108"/>
      <c r="AR121" s="108"/>
      <c r="AS121" s="108"/>
    </row>
    <row r="122" spans="2:45" ht="15.6"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4"/>
      <c r="W122" s="129"/>
      <c r="X122" s="185" t="s">
        <v>95</v>
      </c>
      <c r="Y122" s="185"/>
      <c r="Z122" s="185"/>
      <c r="AA122" s="185"/>
      <c r="AB122" s="185"/>
      <c r="AC122" s="185"/>
      <c r="AD122" s="185"/>
      <c r="AE122" s="185"/>
      <c r="AF122" s="185"/>
      <c r="AG122" s="185"/>
      <c r="AH122" s="185"/>
      <c r="AI122" s="185"/>
      <c r="AJ122" s="185"/>
      <c r="AK122" s="185"/>
      <c r="AL122" s="185"/>
      <c r="AM122" s="185"/>
      <c r="AN122" s="185"/>
      <c r="AO122" s="185"/>
      <c r="AP122" s="115"/>
      <c r="AQ122" s="108"/>
      <c r="AR122" s="108"/>
      <c r="AS122" s="108"/>
    </row>
    <row r="123" spans="2:45" ht="18" customHeight="1" thickBot="1" x14ac:dyDescent="0.25">
      <c r="B123" s="101">
        <v>5</v>
      </c>
      <c r="C123" s="129"/>
      <c r="D123" s="130" t="s">
        <v>63</v>
      </c>
      <c r="E123" s="131" t="s">
        <v>37</v>
      </c>
      <c r="F123" s="77"/>
      <c r="G123" s="129"/>
      <c r="H123" s="184"/>
      <c r="I123" s="132"/>
      <c r="J123" s="230" t="str">
        <f>IFERROR(VLOOKUP($F123,補助対象機器一覧!$A$2:$K$632,2,FALSE),"")</f>
        <v/>
      </c>
      <c r="K123" s="231"/>
      <c r="L123" s="232"/>
      <c r="M123" s="134"/>
      <c r="N123" s="235" t="str">
        <f>IFERROR(VLOOKUP($F123,補助対象機器一覧!$A$2:$K$632,7,FALSE),"")</f>
        <v/>
      </c>
      <c r="O123" s="236"/>
      <c r="P123" s="236"/>
      <c r="Q123" s="236"/>
      <c r="R123" s="236"/>
      <c r="S123" s="236"/>
      <c r="T123" s="237"/>
      <c r="U123" s="134"/>
      <c r="V123" s="184"/>
      <c r="W123" s="129"/>
      <c r="X123" s="254" t="str">
        <f>IF($B123&lt;=入力シート!$F$22,""&amp;中間シート!X199,"")</f>
        <v/>
      </c>
      <c r="Y123" s="254"/>
      <c r="Z123" s="254"/>
      <c r="AA123" s="254"/>
      <c r="AB123" s="254"/>
      <c r="AC123" s="254"/>
      <c r="AD123" s="254"/>
      <c r="AE123" s="254"/>
      <c r="AF123" s="254"/>
      <c r="AG123" s="254"/>
      <c r="AH123" s="254"/>
      <c r="AI123" s="254"/>
      <c r="AJ123" s="254"/>
      <c r="AK123" s="254"/>
      <c r="AL123" s="254"/>
      <c r="AM123" s="254"/>
      <c r="AN123" s="254"/>
      <c r="AO123" s="254"/>
      <c r="AQ123" s="136">
        <f>IF(J123&lt;&gt;"",1,0)</f>
        <v>0</v>
      </c>
      <c r="AR123" s="108">
        <f>IF(H123&lt;&gt;"",1,0)</f>
        <v>0</v>
      </c>
      <c r="AS123" s="108"/>
    </row>
    <row r="124" spans="2:45" ht="5.0999999999999996" customHeight="1" thickBot="1" x14ac:dyDescent="0.25">
      <c r="C124" s="129"/>
      <c r="D124" s="129"/>
      <c r="E124" s="131"/>
      <c r="F124" s="134"/>
      <c r="G124" s="133"/>
      <c r="H124" s="184"/>
      <c r="I124" s="132"/>
      <c r="J124" s="134"/>
      <c r="K124" s="134"/>
      <c r="L124" s="134"/>
      <c r="M124" s="134"/>
      <c r="N124" s="134"/>
      <c r="O124" s="134"/>
      <c r="P124" s="134"/>
      <c r="Q124" s="134"/>
      <c r="R124" s="134"/>
      <c r="S124" s="134"/>
      <c r="T124" s="134"/>
      <c r="U124" s="134"/>
      <c r="V124" s="184"/>
      <c r="W124" s="129"/>
      <c r="X124" s="185" t="s">
        <v>95</v>
      </c>
      <c r="Y124" s="185"/>
      <c r="Z124" s="185"/>
      <c r="AA124" s="185"/>
      <c r="AB124" s="185"/>
      <c r="AC124" s="185"/>
      <c r="AD124" s="185"/>
      <c r="AE124" s="185"/>
      <c r="AF124" s="185"/>
      <c r="AG124" s="185"/>
      <c r="AH124" s="185"/>
      <c r="AI124" s="185"/>
      <c r="AJ124" s="185"/>
      <c r="AK124" s="185"/>
      <c r="AL124" s="185"/>
      <c r="AM124" s="185"/>
      <c r="AN124" s="185"/>
      <c r="AO124" s="185"/>
      <c r="AP124" s="115"/>
      <c r="AQ124" s="108"/>
      <c r="AR124" s="108"/>
      <c r="AS124" s="108"/>
    </row>
    <row r="125" spans="2:45" ht="18" customHeight="1" thickBot="1" x14ac:dyDescent="0.25">
      <c r="B125" s="101">
        <v>5</v>
      </c>
      <c r="C125" s="129"/>
      <c r="D125" s="129"/>
      <c r="E125" s="131" t="s">
        <v>38</v>
      </c>
      <c r="F125" s="77"/>
      <c r="G125" s="133"/>
      <c r="H125" s="184"/>
      <c r="I125" s="132"/>
      <c r="J125" s="230" t="str">
        <f>IFERROR(VLOOKUP($F125,補助対象機器一覧!$A$2:$K$632,2,FALSE),"")</f>
        <v/>
      </c>
      <c r="K125" s="231"/>
      <c r="L125" s="232"/>
      <c r="M125" s="134"/>
      <c r="N125" s="235" t="str">
        <f>IFERROR(VLOOKUP($F125,補助対象機器一覧!$A$2:$K$632,7,FALSE),"")</f>
        <v/>
      </c>
      <c r="O125" s="236"/>
      <c r="P125" s="236"/>
      <c r="Q125" s="236"/>
      <c r="R125" s="236"/>
      <c r="S125" s="236"/>
      <c r="T125" s="237"/>
      <c r="U125" s="134"/>
      <c r="V125" s="184"/>
      <c r="W125" s="129"/>
      <c r="X125" s="254" t="str">
        <f>IF($B125&lt;=入力シート!$F$22,""&amp;中間シート!X200,"")</f>
        <v/>
      </c>
      <c r="Y125" s="254"/>
      <c r="Z125" s="254"/>
      <c r="AA125" s="254"/>
      <c r="AB125" s="254"/>
      <c r="AC125" s="254"/>
      <c r="AD125" s="254"/>
      <c r="AE125" s="254"/>
      <c r="AF125" s="254"/>
      <c r="AG125" s="254"/>
      <c r="AH125" s="254"/>
      <c r="AI125" s="254"/>
      <c r="AJ125" s="254"/>
      <c r="AK125" s="254"/>
      <c r="AL125" s="254"/>
      <c r="AM125" s="254"/>
      <c r="AN125" s="254"/>
      <c r="AO125" s="254"/>
      <c r="AP125" s="115"/>
      <c r="AQ125" s="136">
        <f>IF(J125&lt;&gt;"",1,0)</f>
        <v>0</v>
      </c>
      <c r="AR125" s="108">
        <f>IF(H125&lt;&gt;"",1,0)</f>
        <v>0</v>
      </c>
      <c r="AS125" s="108"/>
    </row>
    <row r="126" spans="2:45" ht="5.0999999999999996" customHeight="1" thickBot="1" x14ac:dyDescent="0.25">
      <c r="C126" s="129"/>
      <c r="D126" s="129"/>
      <c r="E126" s="131"/>
      <c r="F126" s="137"/>
      <c r="G126" s="133"/>
      <c r="H126" s="184"/>
      <c r="I126" s="132"/>
      <c r="J126" s="137"/>
      <c r="K126" s="137"/>
      <c r="L126" s="137"/>
      <c r="M126" s="134"/>
      <c r="N126" s="137"/>
      <c r="O126" s="137"/>
      <c r="P126" s="137"/>
      <c r="Q126" s="134"/>
      <c r="R126" s="137"/>
      <c r="S126" s="137"/>
      <c r="T126" s="137"/>
      <c r="U126" s="134"/>
      <c r="V126" s="184"/>
      <c r="W126" s="129"/>
      <c r="X126" s="185" t="s">
        <v>95</v>
      </c>
      <c r="Y126" s="185"/>
      <c r="Z126" s="185"/>
      <c r="AA126" s="185"/>
      <c r="AB126" s="185"/>
      <c r="AC126" s="185"/>
      <c r="AD126" s="185"/>
      <c r="AE126" s="185"/>
      <c r="AF126" s="185"/>
      <c r="AG126" s="185"/>
      <c r="AH126" s="185"/>
      <c r="AI126" s="185"/>
      <c r="AJ126" s="185"/>
      <c r="AK126" s="185"/>
      <c r="AL126" s="185"/>
      <c r="AM126" s="185"/>
      <c r="AN126" s="185"/>
      <c r="AO126" s="185"/>
      <c r="AP126" s="115"/>
      <c r="AQ126" s="108"/>
      <c r="AR126" s="108"/>
      <c r="AS126" s="108"/>
    </row>
    <row r="127" spans="2:45" ht="18" customHeight="1" thickBot="1" x14ac:dyDescent="0.25">
      <c r="B127" s="101">
        <v>5</v>
      </c>
      <c r="C127" s="129"/>
      <c r="D127" s="129"/>
      <c r="E127" s="131" t="s">
        <v>39</v>
      </c>
      <c r="F127" s="77"/>
      <c r="G127" s="133"/>
      <c r="H127" s="184"/>
      <c r="I127" s="132"/>
      <c r="J127" s="230" t="str">
        <f>IFERROR(VLOOKUP($F127,補助対象機器一覧!$A$2:$K$632,2,FALSE),"")</f>
        <v/>
      </c>
      <c r="K127" s="231"/>
      <c r="L127" s="232"/>
      <c r="M127" s="134"/>
      <c r="N127" s="235" t="str">
        <f>IFERROR(VLOOKUP($F127,補助対象機器一覧!$A$2:$K$632,7,FALSE),"")</f>
        <v/>
      </c>
      <c r="O127" s="236"/>
      <c r="P127" s="236"/>
      <c r="Q127" s="236"/>
      <c r="R127" s="236"/>
      <c r="S127" s="236"/>
      <c r="T127" s="237"/>
      <c r="U127" s="134"/>
      <c r="V127" s="184"/>
      <c r="W127" s="129"/>
      <c r="X127" s="254" t="str">
        <f>IF($B127&lt;=入力シート!$F$22,""&amp;中間シート!X201,"")</f>
        <v/>
      </c>
      <c r="Y127" s="254"/>
      <c r="Z127" s="254"/>
      <c r="AA127" s="254"/>
      <c r="AB127" s="254"/>
      <c r="AC127" s="254"/>
      <c r="AD127" s="254"/>
      <c r="AE127" s="254"/>
      <c r="AF127" s="254"/>
      <c r="AG127" s="254"/>
      <c r="AH127" s="254"/>
      <c r="AI127" s="254"/>
      <c r="AJ127" s="254"/>
      <c r="AK127" s="254"/>
      <c r="AL127" s="254"/>
      <c r="AM127" s="254"/>
      <c r="AN127" s="254"/>
      <c r="AO127" s="254"/>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4"/>
      <c r="W128" s="129"/>
      <c r="X128" s="185" t="s">
        <v>95</v>
      </c>
      <c r="Y128" s="185"/>
      <c r="Z128" s="185"/>
      <c r="AA128" s="185"/>
      <c r="AB128" s="185"/>
      <c r="AC128" s="185"/>
      <c r="AD128" s="185"/>
      <c r="AE128" s="185"/>
      <c r="AF128" s="185"/>
      <c r="AG128" s="185"/>
      <c r="AH128" s="185"/>
      <c r="AI128" s="185"/>
      <c r="AJ128" s="185"/>
      <c r="AK128" s="185"/>
      <c r="AL128" s="185"/>
      <c r="AM128" s="185"/>
      <c r="AN128" s="185"/>
      <c r="AO128" s="185"/>
      <c r="AP128" s="115"/>
      <c r="AQ128" s="108"/>
      <c r="AR128" s="108"/>
      <c r="AS128" s="108"/>
    </row>
    <row r="129" spans="2:45" ht="15.6"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5" t="s">
        <v>95</v>
      </c>
      <c r="Y129" s="185"/>
      <c r="Z129" s="185"/>
      <c r="AA129" s="185"/>
      <c r="AB129" s="185"/>
      <c r="AC129" s="185"/>
      <c r="AD129" s="185"/>
      <c r="AE129" s="185"/>
      <c r="AF129" s="185"/>
      <c r="AG129" s="185"/>
      <c r="AH129" s="185"/>
      <c r="AI129" s="185"/>
      <c r="AJ129" s="185"/>
      <c r="AK129" s="185"/>
      <c r="AL129" s="185"/>
      <c r="AM129" s="185"/>
      <c r="AN129" s="185"/>
      <c r="AO129" s="185"/>
      <c r="AP129" s="115"/>
      <c r="AQ129" s="108"/>
      <c r="AR129" s="108"/>
      <c r="AS129" s="108"/>
    </row>
    <row r="130" spans="2:45" ht="18" customHeight="1" thickBot="1" x14ac:dyDescent="0.25">
      <c r="B130" s="101">
        <v>6</v>
      </c>
      <c r="C130" s="108"/>
      <c r="D130" s="143" t="s">
        <v>64</v>
      </c>
      <c r="E130" s="144" t="s">
        <v>37</v>
      </c>
      <c r="F130" s="77"/>
      <c r="G130" s="108"/>
      <c r="H130" s="142"/>
      <c r="I130" s="145"/>
      <c r="J130" s="230" t="str">
        <f>IFERROR(VLOOKUP($F130,補助対象機器一覧!$A$2:$K$632,2,FALSE),"")</f>
        <v/>
      </c>
      <c r="K130" s="231"/>
      <c r="L130" s="232"/>
      <c r="M130" s="142"/>
      <c r="N130" s="235" t="str">
        <f>IFERROR(VLOOKUP($F130,補助対象機器一覧!$A$2:$K$632,7,FALSE),"")</f>
        <v/>
      </c>
      <c r="O130" s="236"/>
      <c r="P130" s="236"/>
      <c r="Q130" s="236"/>
      <c r="R130" s="236"/>
      <c r="S130" s="236"/>
      <c r="T130" s="237"/>
      <c r="U130" s="142"/>
      <c r="V130" s="142"/>
      <c r="W130" s="108"/>
      <c r="X130" s="254" t="str">
        <f>IF($B130&lt;=入力シート!$F$22,""&amp;中間シート!X202,"")</f>
        <v/>
      </c>
      <c r="Y130" s="254"/>
      <c r="Z130" s="254"/>
      <c r="AA130" s="254"/>
      <c r="AB130" s="254"/>
      <c r="AC130" s="254"/>
      <c r="AD130" s="254"/>
      <c r="AE130" s="254"/>
      <c r="AF130" s="254"/>
      <c r="AG130" s="254"/>
      <c r="AH130" s="254"/>
      <c r="AI130" s="254"/>
      <c r="AJ130" s="254"/>
      <c r="AK130" s="254"/>
      <c r="AL130" s="254"/>
      <c r="AM130" s="254"/>
      <c r="AN130" s="254"/>
      <c r="AO130" s="254"/>
      <c r="AP130" s="115"/>
      <c r="AQ130" s="136">
        <f>IF(J130&lt;&gt;"",1,0)</f>
        <v>0</v>
      </c>
      <c r="AR130" s="108">
        <f>IF(H130&lt;&gt;"",1,0)</f>
        <v>0</v>
      </c>
      <c r="AS130" s="108"/>
    </row>
    <row r="131" spans="2:45" ht="5.0999999999999996"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5" t="s">
        <v>95</v>
      </c>
      <c r="Y131" s="185"/>
      <c r="Z131" s="185"/>
      <c r="AA131" s="185"/>
      <c r="AB131" s="185"/>
      <c r="AC131" s="185"/>
      <c r="AD131" s="185"/>
      <c r="AE131" s="185"/>
      <c r="AF131" s="185"/>
      <c r="AG131" s="185"/>
      <c r="AH131" s="185"/>
      <c r="AI131" s="185"/>
      <c r="AJ131" s="185"/>
      <c r="AK131" s="185"/>
      <c r="AL131" s="185"/>
      <c r="AM131" s="185"/>
      <c r="AN131" s="185"/>
      <c r="AO131" s="185"/>
      <c r="AP131" s="115"/>
      <c r="AQ131" s="108"/>
      <c r="AR131" s="108"/>
      <c r="AS131" s="108"/>
    </row>
    <row r="132" spans="2:45" ht="18" customHeight="1" thickBot="1" x14ac:dyDescent="0.25">
      <c r="B132" s="101">
        <v>6</v>
      </c>
      <c r="C132" s="108"/>
      <c r="D132" s="108"/>
      <c r="E132" s="144" t="s">
        <v>38</v>
      </c>
      <c r="F132" s="77"/>
      <c r="G132" s="139"/>
      <c r="H132" s="142"/>
      <c r="I132" s="145"/>
      <c r="J132" s="230" t="str">
        <f>IFERROR(VLOOKUP($F132,補助対象機器一覧!$A$2:$K$632,2,FALSE),"")</f>
        <v/>
      </c>
      <c r="K132" s="231"/>
      <c r="L132" s="232"/>
      <c r="M132" s="142"/>
      <c r="N132" s="235" t="str">
        <f>IFERROR(VLOOKUP($F132,補助対象機器一覧!$A$2:$K$632,7,FALSE),"")</f>
        <v/>
      </c>
      <c r="O132" s="236"/>
      <c r="P132" s="236"/>
      <c r="Q132" s="236"/>
      <c r="R132" s="236"/>
      <c r="S132" s="236"/>
      <c r="T132" s="237"/>
      <c r="U132" s="142"/>
      <c r="V132" s="142"/>
      <c r="W132" s="108"/>
      <c r="X132" s="254" t="str">
        <f>IF($B132&lt;=入力シート!$F$22,""&amp;中間シート!X203,"")</f>
        <v/>
      </c>
      <c r="Y132" s="254"/>
      <c r="Z132" s="254"/>
      <c r="AA132" s="254"/>
      <c r="AB132" s="254"/>
      <c r="AC132" s="254"/>
      <c r="AD132" s="254"/>
      <c r="AE132" s="254"/>
      <c r="AF132" s="254"/>
      <c r="AG132" s="254"/>
      <c r="AH132" s="254"/>
      <c r="AI132" s="254"/>
      <c r="AJ132" s="254"/>
      <c r="AK132" s="254"/>
      <c r="AL132" s="254"/>
      <c r="AM132" s="254"/>
      <c r="AN132" s="254"/>
      <c r="AO132" s="254"/>
      <c r="AP132" s="115"/>
      <c r="AQ132" s="136">
        <f>IF(J132&lt;&gt;"",1,0)</f>
        <v>0</v>
      </c>
      <c r="AR132" s="108">
        <f>IF(H132&lt;&gt;"",1,0)</f>
        <v>0</v>
      </c>
      <c r="AS132" s="108"/>
    </row>
    <row r="133" spans="2:45" ht="5.0999999999999996"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5" t="s">
        <v>95</v>
      </c>
      <c r="Y133" s="185"/>
      <c r="Z133" s="185"/>
      <c r="AA133" s="185"/>
      <c r="AB133" s="185"/>
      <c r="AC133" s="185"/>
      <c r="AD133" s="185"/>
      <c r="AE133" s="185"/>
      <c r="AF133" s="185"/>
      <c r="AG133" s="185"/>
      <c r="AH133" s="185"/>
      <c r="AI133" s="185"/>
      <c r="AJ133" s="185"/>
      <c r="AK133" s="185"/>
      <c r="AL133" s="185"/>
      <c r="AM133" s="185"/>
      <c r="AN133" s="185"/>
      <c r="AO133" s="185"/>
      <c r="AP133" s="115"/>
      <c r="AQ133" s="108"/>
      <c r="AR133" s="108"/>
      <c r="AS133" s="108"/>
    </row>
    <row r="134" spans="2:45" ht="18" customHeight="1" thickBot="1" x14ac:dyDescent="0.25">
      <c r="B134" s="101">
        <v>6</v>
      </c>
      <c r="C134" s="108"/>
      <c r="D134" s="108"/>
      <c r="E134" s="144" t="s">
        <v>39</v>
      </c>
      <c r="F134" s="77"/>
      <c r="G134" s="139"/>
      <c r="H134" s="142"/>
      <c r="I134" s="145"/>
      <c r="J134" s="230" t="str">
        <f>IFERROR(VLOOKUP($F134,補助対象機器一覧!$A$2:$K$632,2,FALSE),"")</f>
        <v/>
      </c>
      <c r="K134" s="231"/>
      <c r="L134" s="232"/>
      <c r="M134" s="142"/>
      <c r="N134" s="235" t="str">
        <f>IFERROR(VLOOKUP($F134,補助対象機器一覧!$A$2:$K$632,7,FALSE),"")</f>
        <v/>
      </c>
      <c r="O134" s="236"/>
      <c r="P134" s="236"/>
      <c r="Q134" s="236"/>
      <c r="R134" s="236"/>
      <c r="S134" s="236"/>
      <c r="T134" s="237"/>
      <c r="U134" s="142"/>
      <c r="V134" s="142"/>
      <c r="W134" s="108"/>
      <c r="X134" s="254" t="str">
        <f>IF($B134&lt;=入力シート!$F$22,""&amp;中間シート!X204,"")</f>
        <v/>
      </c>
      <c r="Y134" s="254"/>
      <c r="Z134" s="254"/>
      <c r="AA134" s="254"/>
      <c r="AB134" s="254"/>
      <c r="AC134" s="254"/>
      <c r="AD134" s="254"/>
      <c r="AE134" s="254"/>
      <c r="AF134" s="254"/>
      <c r="AG134" s="254"/>
      <c r="AH134" s="254"/>
      <c r="AI134" s="254"/>
      <c r="AJ134" s="254"/>
      <c r="AK134" s="254"/>
      <c r="AL134" s="254"/>
      <c r="AM134" s="254"/>
      <c r="AN134" s="254"/>
      <c r="AO134" s="254"/>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5" t="s">
        <v>95</v>
      </c>
      <c r="Y135" s="185"/>
      <c r="Z135" s="185"/>
      <c r="AA135" s="185"/>
      <c r="AB135" s="185"/>
      <c r="AC135" s="185"/>
      <c r="AD135" s="185"/>
      <c r="AE135" s="185"/>
      <c r="AF135" s="185"/>
      <c r="AG135" s="185"/>
      <c r="AH135" s="185"/>
      <c r="AI135" s="185"/>
      <c r="AJ135" s="185"/>
      <c r="AK135" s="185"/>
      <c r="AL135" s="185"/>
      <c r="AM135" s="185"/>
      <c r="AN135" s="185"/>
      <c r="AO135" s="185"/>
      <c r="AP135" s="115"/>
      <c r="AQ135" s="108"/>
      <c r="AR135" s="108"/>
      <c r="AS135" s="108"/>
    </row>
    <row r="136" spans="2:45" ht="15.6"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4"/>
      <c r="W136" s="129"/>
      <c r="X136" s="185" t="s">
        <v>95</v>
      </c>
      <c r="Y136" s="185"/>
      <c r="Z136" s="185"/>
      <c r="AA136" s="185"/>
      <c r="AB136" s="185"/>
      <c r="AC136" s="185"/>
      <c r="AD136" s="185"/>
      <c r="AE136" s="185"/>
      <c r="AF136" s="185"/>
      <c r="AG136" s="185"/>
      <c r="AH136" s="185"/>
      <c r="AI136" s="185"/>
      <c r="AJ136" s="185"/>
      <c r="AK136" s="185"/>
      <c r="AL136" s="185"/>
      <c r="AM136" s="185"/>
      <c r="AN136" s="185"/>
      <c r="AO136" s="185"/>
      <c r="AP136" s="115"/>
      <c r="AQ136" s="108"/>
      <c r="AR136" s="108"/>
      <c r="AS136" s="108"/>
    </row>
    <row r="137" spans="2:45" ht="18" customHeight="1" thickBot="1" x14ac:dyDescent="0.25">
      <c r="B137" s="101">
        <v>7</v>
      </c>
      <c r="C137" s="129"/>
      <c r="D137" s="130" t="s">
        <v>65</v>
      </c>
      <c r="E137" s="131" t="s">
        <v>37</v>
      </c>
      <c r="F137" s="77"/>
      <c r="G137" s="129"/>
      <c r="H137" s="184"/>
      <c r="I137" s="132"/>
      <c r="J137" s="230" t="str">
        <f>IFERROR(VLOOKUP($F137,補助対象機器一覧!$A$2:$K$632,2,FALSE),"")</f>
        <v/>
      </c>
      <c r="K137" s="231"/>
      <c r="L137" s="232"/>
      <c r="M137" s="134"/>
      <c r="N137" s="235" t="str">
        <f>IFERROR(VLOOKUP($F137,補助対象機器一覧!$A$2:$K$632,7,FALSE),"")</f>
        <v/>
      </c>
      <c r="O137" s="236"/>
      <c r="P137" s="236"/>
      <c r="Q137" s="236"/>
      <c r="R137" s="236"/>
      <c r="S137" s="236"/>
      <c r="T137" s="237"/>
      <c r="U137" s="134"/>
      <c r="V137" s="184"/>
      <c r="W137" s="129"/>
      <c r="X137" s="254" t="str">
        <f>IF($B137&lt;=入力シート!$F$22,""&amp;中間シート!X205,"")</f>
        <v/>
      </c>
      <c r="Y137" s="254"/>
      <c r="Z137" s="254"/>
      <c r="AA137" s="254"/>
      <c r="AB137" s="254"/>
      <c r="AC137" s="254"/>
      <c r="AD137" s="254"/>
      <c r="AE137" s="254"/>
      <c r="AF137" s="254"/>
      <c r="AG137" s="254"/>
      <c r="AH137" s="254"/>
      <c r="AI137" s="254"/>
      <c r="AJ137" s="254"/>
      <c r="AK137" s="254"/>
      <c r="AL137" s="254"/>
      <c r="AM137" s="254"/>
      <c r="AN137" s="254"/>
      <c r="AO137" s="254"/>
      <c r="AP137" s="115"/>
      <c r="AQ137" s="136">
        <f>IF(J137&lt;&gt;"",1,0)</f>
        <v>0</v>
      </c>
      <c r="AR137" s="108">
        <f>IF(H137&lt;&gt;"",1,0)</f>
        <v>0</v>
      </c>
      <c r="AS137" s="108"/>
    </row>
    <row r="138" spans="2:45" ht="5.0999999999999996" customHeight="1" thickBot="1" x14ac:dyDescent="0.25">
      <c r="C138" s="129"/>
      <c r="D138" s="129"/>
      <c r="E138" s="133"/>
      <c r="F138" s="134"/>
      <c r="G138" s="133"/>
      <c r="H138" s="184"/>
      <c r="I138" s="132"/>
      <c r="J138" s="134"/>
      <c r="K138" s="134"/>
      <c r="L138" s="134"/>
      <c r="M138" s="134"/>
      <c r="N138" s="134"/>
      <c r="O138" s="134"/>
      <c r="P138" s="134"/>
      <c r="Q138" s="134"/>
      <c r="R138" s="134"/>
      <c r="S138" s="134"/>
      <c r="T138" s="134"/>
      <c r="U138" s="134"/>
      <c r="V138" s="184"/>
      <c r="W138" s="129"/>
      <c r="X138" s="185" t="s">
        <v>95</v>
      </c>
      <c r="Y138" s="185"/>
      <c r="Z138" s="185"/>
      <c r="AA138" s="185"/>
      <c r="AB138" s="185"/>
      <c r="AC138" s="185"/>
      <c r="AD138" s="185"/>
      <c r="AE138" s="185"/>
      <c r="AF138" s="185"/>
      <c r="AG138" s="185"/>
      <c r="AH138" s="185"/>
      <c r="AI138" s="185"/>
      <c r="AJ138" s="185"/>
      <c r="AK138" s="185"/>
      <c r="AL138" s="185"/>
      <c r="AM138" s="185"/>
      <c r="AN138" s="185"/>
      <c r="AO138" s="185"/>
      <c r="AP138" s="115"/>
      <c r="AQ138" s="108"/>
      <c r="AR138" s="108"/>
      <c r="AS138" s="108"/>
    </row>
    <row r="139" spans="2:45" ht="18" customHeight="1" thickBot="1" x14ac:dyDescent="0.25">
      <c r="B139" s="101">
        <v>7</v>
      </c>
      <c r="C139" s="129"/>
      <c r="D139" s="129"/>
      <c r="E139" s="131" t="s">
        <v>38</v>
      </c>
      <c r="F139" s="77"/>
      <c r="G139" s="133"/>
      <c r="H139" s="184"/>
      <c r="I139" s="132"/>
      <c r="J139" s="230" t="str">
        <f>IFERROR(VLOOKUP($F139,補助対象機器一覧!$A$2:$K$632,2,FALSE),"")</f>
        <v/>
      </c>
      <c r="K139" s="231"/>
      <c r="L139" s="232"/>
      <c r="M139" s="134"/>
      <c r="N139" s="235" t="str">
        <f>IFERROR(VLOOKUP($F139,補助対象機器一覧!$A$2:$K$632,7,FALSE),"")</f>
        <v/>
      </c>
      <c r="O139" s="236"/>
      <c r="P139" s="236"/>
      <c r="Q139" s="236"/>
      <c r="R139" s="236"/>
      <c r="S139" s="236"/>
      <c r="T139" s="237"/>
      <c r="U139" s="134"/>
      <c r="V139" s="184"/>
      <c r="W139" s="129"/>
      <c r="X139" s="254" t="str">
        <f>IF($B139&lt;=入力シート!$F$22,""&amp;中間シート!X206,"")</f>
        <v/>
      </c>
      <c r="Y139" s="254"/>
      <c r="Z139" s="254"/>
      <c r="AA139" s="254"/>
      <c r="AB139" s="254"/>
      <c r="AC139" s="254"/>
      <c r="AD139" s="254"/>
      <c r="AE139" s="254"/>
      <c r="AF139" s="254"/>
      <c r="AG139" s="254"/>
      <c r="AH139" s="254"/>
      <c r="AI139" s="254"/>
      <c r="AJ139" s="254"/>
      <c r="AK139" s="254"/>
      <c r="AL139" s="254"/>
      <c r="AM139" s="254"/>
      <c r="AN139" s="254"/>
      <c r="AO139" s="254"/>
      <c r="AP139" s="115"/>
      <c r="AQ139" s="136">
        <f>IF(J139&lt;&gt;"",1,0)</f>
        <v>0</v>
      </c>
      <c r="AR139" s="108">
        <f>IF(H139&lt;&gt;"",1,0)</f>
        <v>0</v>
      </c>
      <c r="AS139" s="108"/>
    </row>
    <row r="140" spans="2:45" ht="5.0999999999999996" customHeight="1" thickBot="1" x14ac:dyDescent="0.25">
      <c r="C140" s="129"/>
      <c r="D140" s="129"/>
      <c r="E140" s="131"/>
      <c r="F140" s="137"/>
      <c r="G140" s="133"/>
      <c r="H140" s="184"/>
      <c r="I140" s="132"/>
      <c r="J140" s="137"/>
      <c r="K140" s="137"/>
      <c r="L140" s="137"/>
      <c r="M140" s="134"/>
      <c r="N140" s="137"/>
      <c r="O140" s="137"/>
      <c r="P140" s="137"/>
      <c r="Q140" s="134"/>
      <c r="R140" s="137"/>
      <c r="S140" s="137"/>
      <c r="T140" s="137"/>
      <c r="U140" s="134"/>
      <c r="V140" s="184"/>
      <c r="W140" s="129"/>
      <c r="X140" s="185" t="s">
        <v>95</v>
      </c>
      <c r="Y140" s="185"/>
      <c r="Z140" s="185"/>
      <c r="AA140" s="185"/>
      <c r="AB140" s="185"/>
      <c r="AC140" s="185"/>
      <c r="AD140" s="185"/>
      <c r="AE140" s="185"/>
      <c r="AF140" s="185"/>
      <c r="AG140" s="185"/>
      <c r="AH140" s="185"/>
      <c r="AI140" s="185"/>
      <c r="AJ140" s="185"/>
      <c r="AK140" s="185"/>
      <c r="AL140" s="185"/>
      <c r="AM140" s="185"/>
      <c r="AN140" s="185"/>
      <c r="AO140" s="185"/>
      <c r="AP140" s="115"/>
      <c r="AQ140" s="108"/>
      <c r="AR140" s="108"/>
      <c r="AS140" s="108"/>
    </row>
    <row r="141" spans="2:45" ht="18" customHeight="1" thickBot="1" x14ac:dyDescent="0.25">
      <c r="B141" s="101">
        <v>7</v>
      </c>
      <c r="C141" s="129"/>
      <c r="D141" s="129"/>
      <c r="E141" s="131" t="s">
        <v>39</v>
      </c>
      <c r="F141" s="77"/>
      <c r="G141" s="133"/>
      <c r="H141" s="184"/>
      <c r="I141" s="132"/>
      <c r="J141" s="230" t="str">
        <f>IFERROR(VLOOKUP($F141,補助対象機器一覧!$A$2:$K$632,2,FALSE),"")</f>
        <v/>
      </c>
      <c r="K141" s="231"/>
      <c r="L141" s="232"/>
      <c r="M141" s="134"/>
      <c r="N141" s="235" t="str">
        <f>IFERROR(VLOOKUP($F141,補助対象機器一覧!$A$2:$K$632,7,FALSE),"")</f>
        <v/>
      </c>
      <c r="O141" s="236"/>
      <c r="P141" s="236"/>
      <c r="Q141" s="236"/>
      <c r="R141" s="236"/>
      <c r="S141" s="236"/>
      <c r="T141" s="237"/>
      <c r="U141" s="134"/>
      <c r="V141" s="184"/>
      <c r="W141" s="129"/>
      <c r="X141" s="254" t="str">
        <f>IF($B141&lt;=入力シート!$F$22,""&amp;中間シート!X207,"")</f>
        <v/>
      </c>
      <c r="Y141" s="254"/>
      <c r="Z141" s="254"/>
      <c r="AA141" s="254"/>
      <c r="AB141" s="254"/>
      <c r="AC141" s="254"/>
      <c r="AD141" s="254"/>
      <c r="AE141" s="254"/>
      <c r="AF141" s="254"/>
      <c r="AG141" s="254"/>
      <c r="AH141" s="254"/>
      <c r="AI141" s="254"/>
      <c r="AJ141" s="254"/>
      <c r="AK141" s="254"/>
      <c r="AL141" s="254"/>
      <c r="AM141" s="254"/>
      <c r="AN141" s="254"/>
      <c r="AO141" s="254"/>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4"/>
      <c r="W142" s="129"/>
      <c r="X142" s="185" t="s">
        <v>95</v>
      </c>
      <c r="Y142" s="185"/>
      <c r="Z142" s="185"/>
      <c r="AA142" s="185"/>
      <c r="AB142" s="185"/>
      <c r="AC142" s="185"/>
      <c r="AD142" s="185"/>
      <c r="AE142" s="185"/>
      <c r="AF142" s="185"/>
      <c r="AG142" s="185"/>
      <c r="AH142" s="185"/>
      <c r="AI142" s="185"/>
      <c r="AJ142" s="185"/>
      <c r="AK142" s="185"/>
      <c r="AL142" s="185"/>
      <c r="AM142" s="185"/>
      <c r="AN142" s="185"/>
      <c r="AO142" s="185"/>
      <c r="AP142" s="115"/>
      <c r="AQ142" s="108"/>
      <c r="AR142" s="108"/>
      <c r="AS142" s="108"/>
    </row>
    <row r="143" spans="2:45" ht="15.6"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5" t="s">
        <v>95</v>
      </c>
      <c r="Y143" s="185"/>
      <c r="Z143" s="185"/>
      <c r="AA143" s="185"/>
      <c r="AB143" s="185"/>
      <c r="AC143" s="185"/>
      <c r="AD143" s="185"/>
      <c r="AE143" s="185"/>
      <c r="AF143" s="185"/>
      <c r="AG143" s="185"/>
      <c r="AH143" s="185"/>
      <c r="AI143" s="185"/>
      <c r="AJ143" s="185"/>
      <c r="AK143" s="185"/>
      <c r="AL143" s="185"/>
      <c r="AM143" s="185"/>
      <c r="AN143" s="185"/>
      <c r="AO143" s="185"/>
      <c r="AP143" s="115"/>
      <c r="AQ143" s="108"/>
      <c r="AR143" s="108"/>
      <c r="AS143" s="108"/>
    </row>
    <row r="144" spans="2:45" ht="18" customHeight="1" thickBot="1" x14ac:dyDescent="0.25">
      <c r="B144" s="101">
        <v>8</v>
      </c>
      <c r="C144" s="108"/>
      <c r="D144" s="143" t="s">
        <v>66</v>
      </c>
      <c r="E144" s="144" t="s">
        <v>37</v>
      </c>
      <c r="F144" s="77"/>
      <c r="G144" s="108"/>
      <c r="H144" s="142"/>
      <c r="I144" s="145"/>
      <c r="J144" s="230" t="str">
        <f>IFERROR(VLOOKUP($F144,補助対象機器一覧!$A$2:$K$632,2,FALSE),"")</f>
        <v/>
      </c>
      <c r="K144" s="231"/>
      <c r="L144" s="232"/>
      <c r="M144" s="142"/>
      <c r="N144" s="235" t="str">
        <f>IFERROR(VLOOKUP($F144,補助対象機器一覧!$A$2:$K$632,7,FALSE),"")</f>
        <v/>
      </c>
      <c r="O144" s="236"/>
      <c r="P144" s="236"/>
      <c r="Q144" s="236"/>
      <c r="R144" s="236"/>
      <c r="S144" s="236"/>
      <c r="T144" s="237"/>
      <c r="U144" s="142"/>
      <c r="V144" s="142"/>
      <c r="W144" s="108"/>
      <c r="X144" s="254" t="str">
        <f>IF($B144&lt;=入力シート!$F$22,""&amp;中間シート!X208,"")</f>
        <v/>
      </c>
      <c r="Y144" s="254"/>
      <c r="Z144" s="254"/>
      <c r="AA144" s="254"/>
      <c r="AB144" s="254"/>
      <c r="AC144" s="254"/>
      <c r="AD144" s="254"/>
      <c r="AE144" s="254"/>
      <c r="AF144" s="254"/>
      <c r="AG144" s="254"/>
      <c r="AH144" s="254"/>
      <c r="AI144" s="254"/>
      <c r="AJ144" s="254"/>
      <c r="AK144" s="254"/>
      <c r="AL144" s="254"/>
      <c r="AM144" s="254"/>
      <c r="AN144" s="254"/>
      <c r="AO144" s="254"/>
      <c r="AP144" s="115"/>
      <c r="AQ144" s="136">
        <f>IF(J144&lt;&gt;"",1,0)</f>
        <v>0</v>
      </c>
      <c r="AR144" s="108">
        <f>IF(H144&lt;&gt;"",1,0)</f>
        <v>0</v>
      </c>
      <c r="AS144" s="108"/>
    </row>
    <row r="145" spans="2:45" ht="5.0999999999999996"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5" t="s">
        <v>95</v>
      </c>
      <c r="Y145" s="185"/>
      <c r="Z145" s="185"/>
      <c r="AA145" s="185"/>
      <c r="AB145" s="185"/>
      <c r="AC145" s="185"/>
      <c r="AD145" s="185"/>
      <c r="AE145" s="185"/>
      <c r="AF145" s="185"/>
      <c r="AG145" s="185"/>
      <c r="AH145" s="185"/>
      <c r="AI145" s="185"/>
      <c r="AJ145" s="185"/>
      <c r="AK145" s="185"/>
      <c r="AL145" s="185"/>
      <c r="AM145" s="185"/>
      <c r="AN145" s="185"/>
      <c r="AO145" s="185"/>
      <c r="AP145" s="115"/>
      <c r="AQ145" s="108"/>
      <c r="AR145" s="108"/>
      <c r="AS145" s="108"/>
    </row>
    <row r="146" spans="2:45" ht="18" customHeight="1" thickBot="1" x14ac:dyDescent="0.25">
      <c r="B146" s="101">
        <v>8</v>
      </c>
      <c r="C146" s="108"/>
      <c r="D146" s="108"/>
      <c r="E146" s="144" t="s">
        <v>38</v>
      </c>
      <c r="F146" s="77"/>
      <c r="G146" s="139"/>
      <c r="H146" s="142"/>
      <c r="I146" s="145"/>
      <c r="J146" s="230" t="str">
        <f>IFERROR(VLOOKUP($F146,補助対象機器一覧!$A$2:$K$632,2,FALSE),"")</f>
        <v/>
      </c>
      <c r="K146" s="231"/>
      <c r="L146" s="232"/>
      <c r="M146" s="142"/>
      <c r="N146" s="235" t="str">
        <f>IFERROR(VLOOKUP($F146,補助対象機器一覧!$A$2:$K$632,7,FALSE),"")</f>
        <v/>
      </c>
      <c r="O146" s="236"/>
      <c r="P146" s="236"/>
      <c r="Q146" s="236"/>
      <c r="R146" s="236"/>
      <c r="S146" s="236"/>
      <c r="T146" s="237"/>
      <c r="U146" s="142"/>
      <c r="V146" s="142"/>
      <c r="W146" s="108"/>
      <c r="X146" s="254" t="str">
        <f>IF($B146&lt;=入力シート!$F$22,""&amp;中間シート!X209,"")</f>
        <v/>
      </c>
      <c r="Y146" s="254"/>
      <c r="Z146" s="254"/>
      <c r="AA146" s="254"/>
      <c r="AB146" s="254"/>
      <c r="AC146" s="254"/>
      <c r="AD146" s="254"/>
      <c r="AE146" s="254"/>
      <c r="AF146" s="254"/>
      <c r="AG146" s="254"/>
      <c r="AH146" s="254"/>
      <c r="AI146" s="254"/>
      <c r="AJ146" s="254"/>
      <c r="AK146" s="254"/>
      <c r="AL146" s="254"/>
      <c r="AM146" s="254"/>
      <c r="AN146" s="254"/>
      <c r="AO146" s="254"/>
      <c r="AP146" s="115"/>
      <c r="AQ146" s="136">
        <f>IF(J146&lt;&gt;"",1,0)</f>
        <v>0</v>
      </c>
      <c r="AR146" s="108">
        <f>IF(H146&lt;&gt;"",1,0)</f>
        <v>0</v>
      </c>
      <c r="AS146" s="108"/>
    </row>
    <row r="147" spans="2:45" ht="5.0999999999999996"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5" t="s">
        <v>95</v>
      </c>
      <c r="Y147" s="185"/>
      <c r="Z147" s="185"/>
      <c r="AA147" s="185"/>
      <c r="AB147" s="185"/>
      <c r="AC147" s="185"/>
      <c r="AD147" s="185"/>
      <c r="AE147" s="185"/>
      <c r="AF147" s="185"/>
      <c r="AG147" s="185"/>
      <c r="AH147" s="185"/>
      <c r="AI147" s="185"/>
      <c r="AJ147" s="185"/>
      <c r="AK147" s="185"/>
      <c r="AL147" s="185"/>
      <c r="AM147" s="185"/>
      <c r="AN147" s="185"/>
      <c r="AO147" s="185"/>
      <c r="AP147" s="115"/>
      <c r="AQ147" s="108"/>
      <c r="AR147" s="108"/>
      <c r="AS147" s="108"/>
    </row>
    <row r="148" spans="2:45" ht="18" customHeight="1" thickBot="1" x14ac:dyDescent="0.25">
      <c r="B148" s="101">
        <v>8</v>
      </c>
      <c r="C148" s="108"/>
      <c r="D148" s="108"/>
      <c r="E148" s="144" t="s">
        <v>39</v>
      </c>
      <c r="F148" s="77"/>
      <c r="G148" s="139"/>
      <c r="H148" s="142"/>
      <c r="I148" s="145"/>
      <c r="J148" s="230" t="str">
        <f>IFERROR(VLOOKUP($F148,補助対象機器一覧!$A$2:$K$632,2,FALSE),"")</f>
        <v/>
      </c>
      <c r="K148" s="231"/>
      <c r="L148" s="232"/>
      <c r="M148" s="142"/>
      <c r="N148" s="235" t="str">
        <f>IFERROR(VLOOKUP($F148,補助対象機器一覧!$A$2:$K$632,7,FALSE),"")</f>
        <v/>
      </c>
      <c r="O148" s="236"/>
      <c r="P148" s="236"/>
      <c r="Q148" s="236"/>
      <c r="R148" s="236"/>
      <c r="S148" s="236"/>
      <c r="T148" s="237"/>
      <c r="U148" s="142"/>
      <c r="V148" s="142"/>
      <c r="W148" s="108"/>
      <c r="X148" s="254" t="str">
        <f>IF($B148&lt;=入力シート!$F$22,""&amp;中間シート!X210,"")</f>
        <v/>
      </c>
      <c r="Y148" s="254"/>
      <c r="Z148" s="254"/>
      <c r="AA148" s="254"/>
      <c r="AB148" s="254"/>
      <c r="AC148" s="254"/>
      <c r="AD148" s="254"/>
      <c r="AE148" s="254"/>
      <c r="AF148" s="254"/>
      <c r="AG148" s="254"/>
      <c r="AH148" s="254"/>
      <c r="AI148" s="254"/>
      <c r="AJ148" s="254"/>
      <c r="AK148" s="254"/>
      <c r="AL148" s="254"/>
      <c r="AM148" s="254"/>
      <c r="AN148" s="254"/>
      <c r="AO148" s="254"/>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5" t="s">
        <v>95</v>
      </c>
      <c r="Y149" s="185"/>
      <c r="Z149" s="185"/>
      <c r="AA149" s="185"/>
      <c r="AB149" s="185"/>
      <c r="AC149" s="185"/>
      <c r="AD149" s="185"/>
      <c r="AE149" s="185"/>
      <c r="AF149" s="185"/>
      <c r="AG149" s="185"/>
      <c r="AH149" s="185"/>
      <c r="AI149" s="185"/>
      <c r="AJ149" s="185"/>
      <c r="AK149" s="185"/>
      <c r="AL149" s="185"/>
      <c r="AM149" s="185"/>
      <c r="AN149" s="185"/>
      <c r="AO149" s="185"/>
      <c r="AQ149" s="108"/>
      <c r="AR149" s="108"/>
      <c r="AS149" s="108"/>
    </row>
    <row r="150" spans="2:45" ht="15.6"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4"/>
      <c r="W150" s="129"/>
      <c r="X150" s="185" t="s">
        <v>95</v>
      </c>
      <c r="Y150" s="185"/>
      <c r="Z150" s="185"/>
      <c r="AA150" s="185"/>
      <c r="AB150" s="185"/>
      <c r="AC150" s="185"/>
      <c r="AD150" s="185"/>
      <c r="AE150" s="185"/>
      <c r="AF150" s="185"/>
      <c r="AG150" s="185"/>
      <c r="AH150" s="185"/>
      <c r="AI150" s="185"/>
      <c r="AJ150" s="185"/>
      <c r="AK150" s="185"/>
      <c r="AL150" s="185"/>
      <c r="AM150" s="185"/>
      <c r="AN150" s="185"/>
      <c r="AO150" s="185"/>
      <c r="AQ150" s="108"/>
      <c r="AR150" s="108"/>
      <c r="AS150" s="108"/>
    </row>
    <row r="151" spans="2:45" ht="18" customHeight="1" thickBot="1" x14ac:dyDescent="0.25">
      <c r="B151" s="101">
        <v>9</v>
      </c>
      <c r="C151" s="129"/>
      <c r="D151" s="130" t="s">
        <v>67</v>
      </c>
      <c r="E151" s="131" t="s">
        <v>37</v>
      </c>
      <c r="F151" s="77"/>
      <c r="G151" s="129"/>
      <c r="H151" s="184"/>
      <c r="I151" s="132"/>
      <c r="J151" s="230" t="str">
        <f>IFERROR(VLOOKUP($F151,補助対象機器一覧!$A$2:$K$632,2,FALSE),"")</f>
        <v/>
      </c>
      <c r="K151" s="231"/>
      <c r="L151" s="232"/>
      <c r="M151" s="134"/>
      <c r="N151" s="235" t="str">
        <f>IFERROR(VLOOKUP($F151,補助対象機器一覧!$A$2:$K$632,7,FALSE),"")</f>
        <v/>
      </c>
      <c r="O151" s="236"/>
      <c r="P151" s="236"/>
      <c r="Q151" s="236"/>
      <c r="R151" s="236"/>
      <c r="S151" s="236"/>
      <c r="T151" s="237"/>
      <c r="U151" s="134"/>
      <c r="V151" s="184"/>
      <c r="W151" s="129"/>
      <c r="X151" s="254" t="str">
        <f>IF($B151&lt;=入力シート!$F$22,""&amp;中間シート!X211,"")</f>
        <v/>
      </c>
      <c r="Y151" s="254"/>
      <c r="Z151" s="254"/>
      <c r="AA151" s="254"/>
      <c r="AB151" s="254"/>
      <c r="AC151" s="254"/>
      <c r="AD151" s="254"/>
      <c r="AE151" s="254"/>
      <c r="AF151" s="254"/>
      <c r="AG151" s="254"/>
      <c r="AH151" s="254"/>
      <c r="AI151" s="254"/>
      <c r="AJ151" s="254"/>
      <c r="AK151" s="254"/>
      <c r="AL151" s="254"/>
      <c r="AM151" s="254"/>
      <c r="AN151" s="254"/>
      <c r="AO151" s="254"/>
      <c r="AQ151" s="136">
        <f>IF(J151&lt;&gt;"",1,0)</f>
        <v>0</v>
      </c>
      <c r="AR151" s="108">
        <f>IF(H151&lt;&gt;"",1,0)</f>
        <v>0</v>
      </c>
      <c r="AS151" s="108"/>
    </row>
    <row r="152" spans="2:45" ht="5.0999999999999996" customHeight="1" thickBot="1" x14ac:dyDescent="0.25">
      <c r="C152" s="129"/>
      <c r="D152" s="129"/>
      <c r="E152" s="131"/>
      <c r="F152" s="134"/>
      <c r="G152" s="133"/>
      <c r="H152" s="184"/>
      <c r="I152" s="132"/>
      <c r="J152" s="134"/>
      <c r="K152" s="134"/>
      <c r="L152" s="134"/>
      <c r="M152" s="134"/>
      <c r="N152" s="134"/>
      <c r="O152" s="134"/>
      <c r="P152" s="134"/>
      <c r="Q152" s="134"/>
      <c r="R152" s="134"/>
      <c r="S152" s="134"/>
      <c r="T152" s="134"/>
      <c r="U152" s="134"/>
      <c r="V152" s="184"/>
      <c r="W152" s="129"/>
      <c r="X152" s="185" t="s">
        <v>95</v>
      </c>
      <c r="Y152" s="185"/>
      <c r="Z152" s="185"/>
      <c r="AA152" s="185"/>
      <c r="AB152" s="185"/>
      <c r="AC152" s="185"/>
      <c r="AD152" s="185"/>
      <c r="AE152" s="185"/>
      <c r="AF152" s="185"/>
      <c r="AG152" s="185"/>
      <c r="AH152" s="185"/>
      <c r="AI152" s="185"/>
      <c r="AJ152" s="185"/>
      <c r="AK152" s="185"/>
      <c r="AL152" s="185"/>
      <c r="AM152" s="185"/>
      <c r="AN152" s="185"/>
      <c r="AO152" s="185"/>
      <c r="AP152" s="115"/>
      <c r="AQ152" s="108"/>
      <c r="AR152" s="108"/>
      <c r="AS152" s="108"/>
    </row>
    <row r="153" spans="2:45" ht="18" customHeight="1" thickBot="1" x14ac:dyDescent="0.25">
      <c r="B153" s="101">
        <v>9</v>
      </c>
      <c r="C153" s="129"/>
      <c r="D153" s="129"/>
      <c r="E153" s="131" t="s">
        <v>38</v>
      </c>
      <c r="F153" s="77"/>
      <c r="G153" s="133"/>
      <c r="H153" s="184"/>
      <c r="I153" s="132"/>
      <c r="J153" s="230" t="str">
        <f>IFERROR(VLOOKUP($F153,補助対象機器一覧!$A$2:$K$632,2,FALSE),"")</f>
        <v/>
      </c>
      <c r="K153" s="231"/>
      <c r="L153" s="232"/>
      <c r="M153" s="134"/>
      <c r="N153" s="235" t="str">
        <f>IFERROR(VLOOKUP($F153,補助対象機器一覧!$A$2:$K$632,7,FALSE),"")</f>
        <v/>
      </c>
      <c r="O153" s="236"/>
      <c r="P153" s="236"/>
      <c r="Q153" s="236"/>
      <c r="R153" s="236"/>
      <c r="S153" s="236"/>
      <c r="T153" s="237"/>
      <c r="U153" s="134"/>
      <c r="V153" s="184"/>
      <c r="W153" s="129"/>
      <c r="X153" s="254" t="str">
        <f>IF($B153&lt;=入力シート!$F$22,""&amp;中間シート!X212,"")</f>
        <v/>
      </c>
      <c r="Y153" s="254"/>
      <c r="Z153" s="254"/>
      <c r="AA153" s="254"/>
      <c r="AB153" s="254"/>
      <c r="AC153" s="254"/>
      <c r="AD153" s="254"/>
      <c r="AE153" s="254"/>
      <c r="AF153" s="254"/>
      <c r="AG153" s="254"/>
      <c r="AH153" s="254"/>
      <c r="AI153" s="254"/>
      <c r="AJ153" s="254"/>
      <c r="AK153" s="254"/>
      <c r="AL153" s="254"/>
      <c r="AM153" s="254"/>
      <c r="AN153" s="254"/>
      <c r="AO153" s="254"/>
      <c r="AP153" s="115"/>
      <c r="AQ153" s="136">
        <f>IF(J153&lt;&gt;"",1,0)</f>
        <v>0</v>
      </c>
      <c r="AR153" s="108">
        <f>IF(H153&lt;&gt;"",1,0)</f>
        <v>0</v>
      </c>
      <c r="AS153" s="108"/>
    </row>
    <row r="154" spans="2:45" ht="5.0999999999999996" customHeight="1" thickBot="1" x14ac:dyDescent="0.25">
      <c r="C154" s="129"/>
      <c r="D154" s="129"/>
      <c r="E154" s="131"/>
      <c r="F154" s="137"/>
      <c r="G154" s="133"/>
      <c r="H154" s="184"/>
      <c r="I154" s="132"/>
      <c r="J154" s="137"/>
      <c r="K154" s="137"/>
      <c r="L154" s="137"/>
      <c r="M154" s="134"/>
      <c r="N154" s="137"/>
      <c r="O154" s="137"/>
      <c r="P154" s="137"/>
      <c r="Q154" s="134"/>
      <c r="R154" s="137"/>
      <c r="S154" s="137"/>
      <c r="T154" s="137"/>
      <c r="U154" s="134"/>
      <c r="V154" s="184"/>
      <c r="W154" s="129"/>
      <c r="X154" s="185" t="s">
        <v>95</v>
      </c>
      <c r="Y154" s="185"/>
      <c r="Z154" s="185"/>
      <c r="AA154" s="185"/>
      <c r="AB154" s="185"/>
      <c r="AC154" s="185"/>
      <c r="AD154" s="185"/>
      <c r="AE154" s="185"/>
      <c r="AF154" s="185"/>
      <c r="AG154" s="185"/>
      <c r="AH154" s="185"/>
      <c r="AI154" s="185"/>
      <c r="AJ154" s="185"/>
      <c r="AK154" s="185"/>
      <c r="AL154" s="185"/>
      <c r="AM154" s="185"/>
      <c r="AN154" s="185"/>
      <c r="AO154" s="185"/>
      <c r="AP154" s="115"/>
      <c r="AQ154" s="108"/>
      <c r="AR154" s="108"/>
      <c r="AS154" s="108"/>
    </row>
    <row r="155" spans="2:45" ht="18" customHeight="1" thickBot="1" x14ac:dyDescent="0.25">
      <c r="B155" s="101">
        <v>9</v>
      </c>
      <c r="C155" s="129"/>
      <c r="D155" s="129"/>
      <c r="E155" s="131" t="s">
        <v>39</v>
      </c>
      <c r="F155" s="77"/>
      <c r="G155" s="133"/>
      <c r="H155" s="184"/>
      <c r="I155" s="132"/>
      <c r="J155" s="230" t="str">
        <f>IFERROR(VLOOKUP($F155,補助対象機器一覧!$A$2:$K$632,2,FALSE),"")</f>
        <v/>
      </c>
      <c r="K155" s="231"/>
      <c r="L155" s="232"/>
      <c r="M155" s="134"/>
      <c r="N155" s="235" t="str">
        <f>IFERROR(VLOOKUP($F155,補助対象機器一覧!$A$2:$K$632,7,FALSE),"")</f>
        <v/>
      </c>
      <c r="O155" s="236"/>
      <c r="P155" s="236"/>
      <c r="Q155" s="236"/>
      <c r="R155" s="236"/>
      <c r="S155" s="236"/>
      <c r="T155" s="237"/>
      <c r="U155" s="134"/>
      <c r="V155" s="184"/>
      <c r="W155" s="129"/>
      <c r="X155" s="254" t="str">
        <f>IF($B155&lt;=入力シート!$F$22,""&amp;中間シート!X213,"")</f>
        <v/>
      </c>
      <c r="Y155" s="254"/>
      <c r="Z155" s="254"/>
      <c r="AA155" s="254"/>
      <c r="AB155" s="254"/>
      <c r="AC155" s="254"/>
      <c r="AD155" s="254"/>
      <c r="AE155" s="254"/>
      <c r="AF155" s="254"/>
      <c r="AG155" s="254"/>
      <c r="AH155" s="254"/>
      <c r="AI155" s="254"/>
      <c r="AJ155" s="254"/>
      <c r="AK155" s="254"/>
      <c r="AL155" s="254"/>
      <c r="AM155" s="254"/>
      <c r="AN155" s="254"/>
      <c r="AO155" s="254"/>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4"/>
      <c r="W156" s="129"/>
      <c r="X156" s="185" t="s">
        <v>95</v>
      </c>
      <c r="Y156" s="185"/>
      <c r="Z156" s="185"/>
      <c r="AA156" s="185"/>
      <c r="AB156" s="185"/>
      <c r="AC156" s="185"/>
      <c r="AD156" s="185"/>
      <c r="AE156" s="185"/>
      <c r="AF156" s="185"/>
      <c r="AG156" s="185"/>
      <c r="AH156" s="185"/>
      <c r="AI156" s="185"/>
      <c r="AJ156" s="185"/>
      <c r="AK156" s="185"/>
      <c r="AL156" s="185"/>
      <c r="AM156" s="185"/>
      <c r="AN156" s="185"/>
      <c r="AO156" s="185"/>
      <c r="AQ156" s="108"/>
      <c r="AR156" s="108"/>
      <c r="AS156" s="108"/>
    </row>
    <row r="157" spans="2:45" ht="15.6"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5" t="s">
        <v>95</v>
      </c>
      <c r="Y157" s="185"/>
      <c r="Z157" s="185"/>
      <c r="AA157" s="185"/>
      <c r="AB157" s="185"/>
      <c r="AC157" s="185"/>
      <c r="AD157" s="185"/>
      <c r="AE157" s="185"/>
      <c r="AF157" s="185"/>
      <c r="AG157" s="185"/>
      <c r="AH157" s="185"/>
      <c r="AI157" s="185"/>
      <c r="AJ157" s="185"/>
      <c r="AK157" s="185"/>
      <c r="AL157" s="185"/>
      <c r="AM157" s="185"/>
      <c r="AN157" s="185"/>
      <c r="AO157" s="185"/>
      <c r="AQ157" s="108"/>
      <c r="AR157" s="108"/>
      <c r="AS157" s="108"/>
    </row>
    <row r="158" spans="2:45" ht="18" customHeight="1" thickBot="1" x14ac:dyDescent="0.25">
      <c r="B158" s="101">
        <v>10</v>
      </c>
      <c r="C158" s="108"/>
      <c r="D158" s="143" t="s">
        <v>68</v>
      </c>
      <c r="E158" s="144" t="s">
        <v>37</v>
      </c>
      <c r="F158" s="77"/>
      <c r="G158" s="108"/>
      <c r="H158" s="142"/>
      <c r="I158" s="145"/>
      <c r="J158" s="230" t="str">
        <f>IFERROR(VLOOKUP($F158,補助対象機器一覧!$A$2:$K$632,2,FALSE),"")</f>
        <v/>
      </c>
      <c r="K158" s="231"/>
      <c r="L158" s="232"/>
      <c r="M158" s="142"/>
      <c r="N158" s="235" t="str">
        <f>IFERROR(VLOOKUP($F158,補助対象機器一覧!$A$2:$K$632,7,FALSE),"")</f>
        <v/>
      </c>
      <c r="O158" s="236"/>
      <c r="P158" s="236"/>
      <c r="Q158" s="236"/>
      <c r="R158" s="236"/>
      <c r="S158" s="236"/>
      <c r="T158" s="237"/>
      <c r="U158" s="142"/>
      <c r="V158" s="142"/>
      <c r="W158" s="108"/>
      <c r="X158" s="254" t="str">
        <f>IF($B158&lt;=入力シート!$F$22,""&amp;中間シート!X214,"")</f>
        <v/>
      </c>
      <c r="Y158" s="254"/>
      <c r="Z158" s="254"/>
      <c r="AA158" s="254"/>
      <c r="AB158" s="254"/>
      <c r="AC158" s="254"/>
      <c r="AD158" s="254"/>
      <c r="AE158" s="254"/>
      <c r="AF158" s="254"/>
      <c r="AG158" s="254"/>
      <c r="AH158" s="254"/>
      <c r="AI158" s="254"/>
      <c r="AJ158" s="254"/>
      <c r="AK158" s="254"/>
      <c r="AL158" s="254"/>
      <c r="AM158" s="254"/>
      <c r="AN158" s="254"/>
      <c r="AO158" s="254"/>
      <c r="AQ158" s="136">
        <f>IF(J158&lt;&gt;"",1,0)</f>
        <v>0</v>
      </c>
      <c r="AR158" s="108">
        <f>IF(H158&lt;&gt;"",1,0)</f>
        <v>0</v>
      </c>
      <c r="AS158" s="108"/>
    </row>
    <row r="159" spans="2:45" ht="5.0999999999999996"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5" t="s">
        <v>95</v>
      </c>
      <c r="Y159" s="185"/>
      <c r="Z159" s="185"/>
      <c r="AA159" s="185"/>
      <c r="AB159" s="185"/>
      <c r="AC159" s="185"/>
      <c r="AD159" s="185"/>
      <c r="AE159" s="185"/>
      <c r="AF159" s="185"/>
      <c r="AG159" s="185"/>
      <c r="AH159" s="185"/>
      <c r="AI159" s="185"/>
      <c r="AJ159" s="185"/>
      <c r="AK159" s="185"/>
      <c r="AL159" s="185"/>
      <c r="AM159" s="185"/>
      <c r="AN159" s="185"/>
      <c r="AO159" s="185"/>
      <c r="AP159" s="115"/>
      <c r="AQ159" s="108"/>
      <c r="AR159" s="108"/>
      <c r="AS159" s="108"/>
    </row>
    <row r="160" spans="2:45" ht="18" customHeight="1" thickBot="1" x14ac:dyDescent="0.25">
      <c r="B160" s="101">
        <v>10</v>
      </c>
      <c r="C160" s="108"/>
      <c r="D160" s="108"/>
      <c r="E160" s="144" t="s">
        <v>38</v>
      </c>
      <c r="F160" s="77"/>
      <c r="G160" s="139"/>
      <c r="H160" s="142"/>
      <c r="I160" s="145"/>
      <c r="J160" s="230" t="str">
        <f>IFERROR(VLOOKUP($F160,補助対象機器一覧!$A$2:$K$632,2,FALSE),"")</f>
        <v/>
      </c>
      <c r="K160" s="231"/>
      <c r="L160" s="232"/>
      <c r="M160" s="142"/>
      <c r="N160" s="235" t="str">
        <f>IFERROR(VLOOKUP($F160,補助対象機器一覧!$A$2:$K$632,7,FALSE),"")</f>
        <v/>
      </c>
      <c r="O160" s="236"/>
      <c r="P160" s="236"/>
      <c r="Q160" s="236"/>
      <c r="R160" s="236"/>
      <c r="S160" s="236"/>
      <c r="T160" s="237"/>
      <c r="U160" s="142"/>
      <c r="V160" s="142"/>
      <c r="W160" s="108"/>
      <c r="X160" s="254" t="str">
        <f>IF($B160&lt;=入力シート!$F$22,""&amp;中間シート!X215,"")</f>
        <v/>
      </c>
      <c r="Y160" s="254"/>
      <c r="Z160" s="254"/>
      <c r="AA160" s="254"/>
      <c r="AB160" s="254"/>
      <c r="AC160" s="254"/>
      <c r="AD160" s="254"/>
      <c r="AE160" s="254"/>
      <c r="AF160" s="254"/>
      <c r="AG160" s="254"/>
      <c r="AH160" s="254"/>
      <c r="AI160" s="254"/>
      <c r="AJ160" s="254"/>
      <c r="AK160" s="254"/>
      <c r="AL160" s="254"/>
      <c r="AM160" s="254"/>
      <c r="AN160" s="254"/>
      <c r="AO160" s="254"/>
      <c r="AP160" s="115"/>
      <c r="AQ160" s="136">
        <f>IF(J160&lt;&gt;"",1,0)</f>
        <v>0</v>
      </c>
      <c r="AR160" s="108">
        <f>IF(H160&lt;&gt;"",1,0)</f>
        <v>0</v>
      </c>
      <c r="AS160" s="108"/>
    </row>
    <row r="161" spans="2:45" ht="5.0999999999999996"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5" t="s">
        <v>95</v>
      </c>
      <c r="Y161" s="185"/>
      <c r="Z161" s="185"/>
      <c r="AA161" s="185"/>
      <c r="AB161" s="185"/>
      <c r="AC161" s="185"/>
      <c r="AD161" s="185"/>
      <c r="AE161" s="185"/>
      <c r="AF161" s="185"/>
      <c r="AG161" s="185"/>
      <c r="AH161" s="185"/>
      <c r="AI161" s="185"/>
      <c r="AJ161" s="185"/>
      <c r="AK161" s="185"/>
      <c r="AL161" s="185"/>
      <c r="AM161" s="185"/>
      <c r="AN161" s="185"/>
      <c r="AO161" s="185"/>
      <c r="AP161" s="115"/>
      <c r="AQ161" s="108"/>
      <c r="AR161" s="108"/>
      <c r="AS161" s="108"/>
    </row>
    <row r="162" spans="2:45" ht="18" customHeight="1" thickBot="1" x14ac:dyDescent="0.25">
      <c r="B162" s="101">
        <v>10</v>
      </c>
      <c r="C162" s="108"/>
      <c r="D162" s="108"/>
      <c r="E162" s="144" t="s">
        <v>39</v>
      </c>
      <c r="F162" s="77"/>
      <c r="G162" s="139"/>
      <c r="H162" s="142"/>
      <c r="I162" s="145"/>
      <c r="J162" s="230" t="str">
        <f>IFERROR(VLOOKUP($F162,補助対象機器一覧!$A$2:$K$632,2,FALSE),"")</f>
        <v/>
      </c>
      <c r="K162" s="231"/>
      <c r="L162" s="232"/>
      <c r="M162" s="142"/>
      <c r="N162" s="235" t="str">
        <f>IFERROR(VLOOKUP($F162,補助対象機器一覧!$A$2:$K$632,7,FALSE),"")</f>
        <v/>
      </c>
      <c r="O162" s="236"/>
      <c r="P162" s="236"/>
      <c r="Q162" s="236"/>
      <c r="R162" s="236"/>
      <c r="S162" s="236"/>
      <c r="T162" s="237"/>
      <c r="U162" s="142"/>
      <c r="V162" s="142"/>
      <c r="W162" s="108"/>
      <c r="X162" s="254" t="str">
        <f>IF($B162&lt;=入力シート!$F$22,""&amp;中間シート!X216,"")</f>
        <v/>
      </c>
      <c r="Y162" s="254"/>
      <c r="Z162" s="254"/>
      <c r="AA162" s="254"/>
      <c r="AB162" s="254"/>
      <c r="AC162" s="254"/>
      <c r="AD162" s="254"/>
      <c r="AE162" s="254"/>
      <c r="AF162" s="254"/>
      <c r="AG162" s="254"/>
      <c r="AH162" s="254"/>
      <c r="AI162" s="254"/>
      <c r="AJ162" s="254"/>
      <c r="AK162" s="254"/>
      <c r="AL162" s="254"/>
      <c r="AM162" s="254"/>
      <c r="AN162" s="254"/>
      <c r="AO162" s="254"/>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5" t="s">
        <v>95</v>
      </c>
      <c r="Y163" s="185"/>
      <c r="Z163" s="185"/>
      <c r="AA163" s="185"/>
      <c r="AB163" s="185"/>
      <c r="AC163" s="185"/>
      <c r="AD163" s="185"/>
      <c r="AE163" s="185"/>
      <c r="AF163" s="185"/>
      <c r="AG163" s="185"/>
      <c r="AH163" s="185"/>
      <c r="AI163" s="185"/>
      <c r="AJ163" s="185"/>
      <c r="AK163" s="185"/>
      <c r="AL163" s="185"/>
      <c r="AM163" s="185"/>
      <c r="AN163" s="185"/>
      <c r="AO163" s="185"/>
      <c r="AQ163" s="108"/>
      <c r="AR163" s="108"/>
      <c r="AS163" s="108"/>
    </row>
    <row r="164" spans="2:45" ht="15.6"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4"/>
      <c r="W164" s="129"/>
      <c r="X164" s="185" t="s">
        <v>95</v>
      </c>
      <c r="Y164" s="185"/>
      <c r="Z164" s="185"/>
      <c r="AA164" s="185"/>
      <c r="AB164" s="185"/>
      <c r="AC164" s="185"/>
      <c r="AD164" s="185"/>
      <c r="AE164" s="185"/>
      <c r="AF164" s="185"/>
      <c r="AG164" s="185"/>
      <c r="AH164" s="185"/>
      <c r="AI164" s="185"/>
      <c r="AJ164" s="185"/>
      <c r="AK164" s="185"/>
      <c r="AL164" s="185"/>
      <c r="AM164" s="185"/>
      <c r="AN164" s="185"/>
      <c r="AO164" s="185"/>
      <c r="AQ164" s="108"/>
      <c r="AR164" s="108"/>
      <c r="AS164" s="108"/>
    </row>
    <row r="165" spans="2:45" ht="18" customHeight="1" thickBot="1" x14ac:dyDescent="0.25">
      <c r="B165" s="101">
        <v>11</v>
      </c>
      <c r="C165" s="129"/>
      <c r="D165" s="130" t="s">
        <v>69</v>
      </c>
      <c r="E165" s="131" t="s">
        <v>37</v>
      </c>
      <c r="F165" s="77"/>
      <c r="G165" s="129"/>
      <c r="H165" s="184"/>
      <c r="I165" s="132"/>
      <c r="J165" s="230" t="str">
        <f>IFERROR(VLOOKUP($F165,補助対象機器一覧!$A$2:$K$632,2,FALSE),"")</f>
        <v/>
      </c>
      <c r="K165" s="231"/>
      <c r="L165" s="232"/>
      <c r="M165" s="134"/>
      <c r="N165" s="235" t="str">
        <f>IFERROR(VLOOKUP($F165,補助対象機器一覧!$A$2:$K$632,7,FALSE),"")</f>
        <v/>
      </c>
      <c r="O165" s="236"/>
      <c r="P165" s="236"/>
      <c r="Q165" s="236"/>
      <c r="R165" s="236"/>
      <c r="S165" s="236"/>
      <c r="T165" s="237"/>
      <c r="U165" s="134"/>
      <c r="V165" s="184"/>
      <c r="W165" s="129"/>
      <c r="X165" s="254" t="str">
        <f>IF($B165&lt;=入力シート!$F$22,""&amp;中間シート!X217,"")</f>
        <v/>
      </c>
      <c r="Y165" s="254"/>
      <c r="Z165" s="254"/>
      <c r="AA165" s="254"/>
      <c r="AB165" s="254"/>
      <c r="AC165" s="254"/>
      <c r="AD165" s="254"/>
      <c r="AE165" s="254"/>
      <c r="AF165" s="254"/>
      <c r="AG165" s="254"/>
      <c r="AH165" s="254"/>
      <c r="AI165" s="254"/>
      <c r="AJ165" s="254"/>
      <c r="AK165" s="254"/>
      <c r="AL165" s="254"/>
      <c r="AM165" s="254"/>
      <c r="AN165" s="254"/>
      <c r="AO165" s="254"/>
      <c r="AQ165" s="136">
        <f>IF(J165&lt;&gt;"",1,0)</f>
        <v>0</v>
      </c>
      <c r="AR165" s="108">
        <f>IF(H165&lt;&gt;"",1,0)</f>
        <v>0</v>
      </c>
      <c r="AS165" s="108"/>
    </row>
    <row r="166" spans="2:45" ht="5.0999999999999996" customHeight="1" thickBot="1" x14ac:dyDescent="0.25">
      <c r="C166" s="129"/>
      <c r="D166" s="129"/>
      <c r="E166" s="133"/>
      <c r="F166" s="134"/>
      <c r="G166" s="133"/>
      <c r="H166" s="184"/>
      <c r="I166" s="132"/>
      <c r="J166" s="134"/>
      <c r="K166" s="134"/>
      <c r="L166" s="134"/>
      <c r="M166" s="134"/>
      <c r="N166" s="134"/>
      <c r="O166" s="134"/>
      <c r="P166" s="134"/>
      <c r="Q166" s="134"/>
      <c r="R166" s="134"/>
      <c r="S166" s="134"/>
      <c r="T166" s="134"/>
      <c r="U166" s="134"/>
      <c r="V166" s="184"/>
      <c r="W166" s="129"/>
      <c r="X166" s="185" t="s">
        <v>95</v>
      </c>
      <c r="Y166" s="185"/>
      <c r="Z166" s="185"/>
      <c r="AA166" s="185"/>
      <c r="AB166" s="185"/>
      <c r="AC166" s="185"/>
      <c r="AD166" s="185"/>
      <c r="AE166" s="185"/>
      <c r="AF166" s="185"/>
      <c r="AG166" s="185"/>
      <c r="AH166" s="185"/>
      <c r="AI166" s="185"/>
      <c r="AJ166" s="185"/>
      <c r="AK166" s="185"/>
      <c r="AL166" s="185"/>
      <c r="AM166" s="185"/>
      <c r="AN166" s="185"/>
      <c r="AO166" s="185"/>
      <c r="AP166" s="115"/>
      <c r="AQ166" s="108"/>
      <c r="AR166" s="108"/>
      <c r="AS166" s="108"/>
    </row>
    <row r="167" spans="2:45" ht="18" customHeight="1" thickBot="1" x14ac:dyDescent="0.25">
      <c r="B167" s="101">
        <v>11</v>
      </c>
      <c r="C167" s="129"/>
      <c r="D167" s="129"/>
      <c r="E167" s="131" t="s">
        <v>38</v>
      </c>
      <c r="F167" s="77"/>
      <c r="G167" s="133"/>
      <c r="H167" s="184"/>
      <c r="I167" s="132"/>
      <c r="J167" s="230" t="str">
        <f>IFERROR(VLOOKUP($F167,補助対象機器一覧!$A$2:$K$632,2,FALSE),"")</f>
        <v/>
      </c>
      <c r="K167" s="231"/>
      <c r="L167" s="232"/>
      <c r="M167" s="134"/>
      <c r="N167" s="235" t="str">
        <f>IFERROR(VLOOKUP($F167,補助対象機器一覧!$A$2:$K$632,7,FALSE),"")</f>
        <v/>
      </c>
      <c r="O167" s="236"/>
      <c r="P167" s="236"/>
      <c r="Q167" s="236"/>
      <c r="R167" s="236"/>
      <c r="S167" s="236"/>
      <c r="T167" s="237"/>
      <c r="U167" s="134"/>
      <c r="V167" s="184"/>
      <c r="W167" s="129"/>
      <c r="X167" s="254" t="str">
        <f>IF($B167&lt;=入力シート!$F$22,""&amp;中間シート!X218,"")</f>
        <v/>
      </c>
      <c r="Y167" s="254"/>
      <c r="Z167" s="254"/>
      <c r="AA167" s="254"/>
      <c r="AB167" s="254"/>
      <c r="AC167" s="254"/>
      <c r="AD167" s="254"/>
      <c r="AE167" s="254"/>
      <c r="AF167" s="254"/>
      <c r="AG167" s="254"/>
      <c r="AH167" s="254"/>
      <c r="AI167" s="254"/>
      <c r="AJ167" s="254"/>
      <c r="AK167" s="254"/>
      <c r="AL167" s="254"/>
      <c r="AM167" s="254"/>
      <c r="AN167" s="254"/>
      <c r="AO167" s="254"/>
      <c r="AP167" s="115"/>
      <c r="AQ167" s="136">
        <f>IF(J167&lt;&gt;"",1,0)</f>
        <v>0</v>
      </c>
      <c r="AR167" s="108">
        <f>IF(H167&lt;&gt;"",1,0)</f>
        <v>0</v>
      </c>
      <c r="AS167" s="108"/>
    </row>
    <row r="168" spans="2:45" ht="5.0999999999999996" customHeight="1" thickBot="1" x14ac:dyDescent="0.25">
      <c r="C168" s="129"/>
      <c r="D168" s="129"/>
      <c r="E168" s="131"/>
      <c r="F168" s="137"/>
      <c r="G168" s="133"/>
      <c r="H168" s="184"/>
      <c r="I168" s="132"/>
      <c r="J168" s="137"/>
      <c r="K168" s="137"/>
      <c r="L168" s="137"/>
      <c r="M168" s="134"/>
      <c r="N168" s="137"/>
      <c r="O168" s="137"/>
      <c r="P168" s="137"/>
      <c r="Q168" s="134"/>
      <c r="R168" s="137"/>
      <c r="S168" s="137"/>
      <c r="T168" s="137"/>
      <c r="U168" s="134"/>
      <c r="V168" s="184"/>
      <c r="W168" s="129"/>
      <c r="X168" s="185" t="s">
        <v>95</v>
      </c>
      <c r="Y168" s="185"/>
      <c r="Z168" s="185"/>
      <c r="AA168" s="185"/>
      <c r="AB168" s="185"/>
      <c r="AC168" s="185"/>
      <c r="AD168" s="185"/>
      <c r="AE168" s="185"/>
      <c r="AF168" s="185"/>
      <c r="AG168" s="185"/>
      <c r="AH168" s="185"/>
      <c r="AI168" s="185"/>
      <c r="AJ168" s="185"/>
      <c r="AK168" s="185"/>
      <c r="AL168" s="185"/>
      <c r="AM168" s="185"/>
      <c r="AN168" s="185"/>
      <c r="AO168" s="185"/>
      <c r="AP168" s="115"/>
      <c r="AQ168" s="108"/>
      <c r="AR168" s="108"/>
      <c r="AS168" s="108"/>
    </row>
    <row r="169" spans="2:45" ht="18" customHeight="1" thickBot="1" x14ac:dyDescent="0.25">
      <c r="B169" s="101">
        <v>11</v>
      </c>
      <c r="C169" s="129"/>
      <c r="D169" s="129"/>
      <c r="E169" s="131" t="s">
        <v>39</v>
      </c>
      <c r="F169" s="77"/>
      <c r="G169" s="133"/>
      <c r="H169" s="184"/>
      <c r="I169" s="132"/>
      <c r="J169" s="230" t="str">
        <f>IFERROR(VLOOKUP($F169,補助対象機器一覧!$A$2:$K$632,2,FALSE),"")</f>
        <v/>
      </c>
      <c r="K169" s="231"/>
      <c r="L169" s="232"/>
      <c r="M169" s="134"/>
      <c r="N169" s="235" t="str">
        <f>IFERROR(VLOOKUP($F169,補助対象機器一覧!$A$2:$K$632,7,FALSE),"")</f>
        <v/>
      </c>
      <c r="O169" s="236"/>
      <c r="P169" s="236"/>
      <c r="Q169" s="236"/>
      <c r="R169" s="236"/>
      <c r="S169" s="236"/>
      <c r="T169" s="237"/>
      <c r="U169" s="134"/>
      <c r="V169" s="184"/>
      <c r="W169" s="129"/>
      <c r="X169" s="254" t="str">
        <f>IF($B169&lt;=入力シート!$F$22,""&amp;中間シート!X219,"")</f>
        <v/>
      </c>
      <c r="Y169" s="254"/>
      <c r="Z169" s="254"/>
      <c r="AA169" s="254"/>
      <c r="AB169" s="254"/>
      <c r="AC169" s="254"/>
      <c r="AD169" s="254"/>
      <c r="AE169" s="254"/>
      <c r="AF169" s="254"/>
      <c r="AG169" s="254"/>
      <c r="AH169" s="254"/>
      <c r="AI169" s="254"/>
      <c r="AJ169" s="254"/>
      <c r="AK169" s="254"/>
      <c r="AL169" s="254"/>
      <c r="AM169" s="254"/>
      <c r="AN169" s="254"/>
      <c r="AO169" s="254"/>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4"/>
      <c r="W170" s="129"/>
      <c r="X170" s="185" t="s">
        <v>95</v>
      </c>
      <c r="Y170" s="185"/>
      <c r="Z170" s="185"/>
      <c r="AA170" s="185"/>
      <c r="AB170" s="185"/>
      <c r="AC170" s="185"/>
      <c r="AD170" s="185"/>
      <c r="AE170" s="185"/>
      <c r="AF170" s="185"/>
      <c r="AG170" s="185"/>
      <c r="AH170" s="185"/>
      <c r="AI170" s="185"/>
      <c r="AJ170" s="185"/>
      <c r="AK170" s="185"/>
      <c r="AL170" s="185"/>
      <c r="AM170" s="185"/>
      <c r="AN170" s="185"/>
      <c r="AO170" s="185"/>
      <c r="AQ170" s="108"/>
      <c r="AR170" s="108"/>
      <c r="AS170" s="108"/>
    </row>
    <row r="171" spans="2:45" ht="15.6"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5" t="s">
        <v>95</v>
      </c>
      <c r="Y171" s="185"/>
      <c r="Z171" s="185"/>
      <c r="AA171" s="185"/>
      <c r="AB171" s="185"/>
      <c r="AC171" s="185"/>
      <c r="AD171" s="185"/>
      <c r="AE171" s="185"/>
      <c r="AF171" s="185"/>
      <c r="AG171" s="185"/>
      <c r="AH171" s="185"/>
      <c r="AI171" s="185"/>
      <c r="AJ171" s="185"/>
      <c r="AK171" s="185"/>
      <c r="AL171" s="185"/>
      <c r="AM171" s="185"/>
      <c r="AN171" s="185"/>
      <c r="AO171" s="185"/>
      <c r="AQ171" s="108"/>
      <c r="AR171" s="108"/>
      <c r="AS171" s="108"/>
    </row>
    <row r="172" spans="2:45" ht="18" customHeight="1" thickBot="1" x14ac:dyDescent="0.25">
      <c r="B172" s="101">
        <v>12</v>
      </c>
      <c r="C172" s="108"/>
      <c r="D172" s="143" t="s">
        <v>70</v>
      </c>
      <c r="E172" s="144" t="s">
        <v>37</v>
      </c>
      <c r="F172" s="77"/>
      <c r="G172" s="108"/>
      <c r="H172" s="142"/>
      <c r="I172" s="145"/>
      <c r="J172" s="230" t="str">
        <f>IFERROR(VLOOKUP($F172,補助対象機器一覧!$A$2:$K$632,2,FALSE),"")</f>
        <v/>
      </c>
      <c r="K172" s="231"/>
      <c r="L172" s="232"/>
      <c r="M172" s="142"/>
      <c r="N172" s="235" t="str">
        <f>IFERROR(VLOOKUP($F172,補助対象機器一覧!$A$2:$K$632,7,FALSE),"")</f>
        <v/>
      </c>
      <c r="O172" s="236"/>
      <c r="P172" s="236"/>
      <c r="Q172" s="236"/>
      <c r="R172" s="236"/>
      <c r="S172" s="236"/>
      <c r="T172" s="237"/>
      <c r="U172" s="142"/>
      <c r="V172" s="142"/>
      <c r="W172" s="108"/>
      <c r="X172" s="254" t="str">
        <f>IF($B172&lt;=入力シート!$F$22,""&amp;中間シート!X220,"")</f>
        <v/>
      </c>
      <c r="Y172" s="254"/>
      <c r="Z172" s="254"/>
      <c r="AA172" s="254"/>
      <c r="AB172" s="254"/>
      <c r="AC172" s="254"/>
      <c r="AD172" s="254"/>
      <c r="AE172" s="254"/>
      <c r="AF172" s="254"/>
      <c r="AG172" s="254"/>
      <c r="AH172" s="254"/>
      <c r="AI172" s="254"/>
      <c r="AJ172" s="254"/>
      <c r="AK172" s="254"/>
      <c r="AL172" s="254"/>
      <c r="AM172" s="254"/>
      <c r="AN172" s="254"/>
      <c r="AO172" s="254"/>
      <c r="AQ172" s="136">
        <f>IF(J172&lt;&gt;"",1,0)</f>
        <v>0</v>
      </c>
      <c r="AR172" s="108">
        <f>IF(H172&lt;&gt;"",1,0)</f>
        <v>0</v>
      </c>
      <c r="AS172" s="108"/>
    </row>
    <row r="173" spans="2:45" ht="5.0999999999999996"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5" t="s">
        <v>95</v>
      </c>
      <c r="Y173" s="185"/>
      <c r="Z173" s="185"/>
      <c r="AA173" s="185"/>
      <c r="AB173" s="185"/>
      <c r="AC173" s="185"/>
      <c r="AD173" s="185"/>
      <c r="AE173" s="185"/>
      <c r="AF173" s="185"/>
      <c r="AG173" s="185"/>
      <c r="AH173" s="185"/>
      <c r="AI173" s="185"/>
      <c r="AJ173" s="185"/>
      <c r="AK173" s="185"/>
      <c r="AL173" s="185"/>
      <c r="AM173" s="185"/>
      <c r="AN173" s="185"/>
      <c r="AO173" s="185"/>
      <c r="AP173" s="115"/>
      <c r="AQ173" s="108"/>
      <c r="AR173" s="108"/>
      <c r="AS173" s="108"/>
    </row>
    <row r="174" spans="2:45" ht="18" customHeight="1" thickBot="1" x14ac:dyDescent="0.25">
      <c r="B174" s="101">
        <v>12</v>
      </c>
      <c r="C174" s="108"/>
      <c r="D174" s="108"/>
      <c r="E174" s="144" t="s">
        <v>38</v>
      </c>
      <c r="F174" s="77"/>
      <c r="G174" s="139"/>
      <c r="H174" s="142"/>
      <c r="I174" s="145"/>
      <c r="J174" s="230" t="str">
        <f>IFERROR(VLOOKUP($F174,補助対象機器一覧!$A$2:$K$632,2,FALSE),"")</f>
        <v/>
      </c>
      <c r="K174" s="231"/>
      <c r="L174" s="232"/>
      <c r="M174" s="142"/>
      <c r="N174" s="235" t="str">
        <f>IFERROR(VLOOKUP($F174,補助対象機器一覧!$A$2:$K$632,7,FALSE),"")</f>
        <v/>
      </c>
      <c r="O174" s="236"/>
      <c r="P174" s="236"/>
      <c r="Q174" s="236"/>
      <c r="R174" s="236"/>
      <c r="S174" s="236"/>
      <c r="T174" s="237"/>
      <c r="U174" s="142"/>
      <c r="V174" s="142"/>
      <c r="W174" s="108"/>
      <c r="X174" s="254" t="str">
        <f>IF($B174&lt;=入力シート!$F$22,""&amp;中間シート!X221,"")</f>
        <v/>
      </c>
      <c r="Y174" s="254"/>
      <c r="Z174" s="254"/>
      <c r="AA174" s="254"/>
      <c r="AB174" s="254"/>
      <c r="AC174" s="254"/>
      <c r="AD174" s="254"/>
      <c r="AE174" s="254"/>
      <c r="AF174" s="254"/>
      <c r="AG174" s="254"/>
      <c r="AH174" s="254"/>
      <c r="AI174" s="254"/>
      <c r="AJ174" s="254"/>
      <c r="AK174" s="254"/>
      <c r="AL174" s="254"/>
      <c r="AM174" s="254"/>
      <c r="AN174" s="254"/>
      <c r="AO174" s="254"/>
      <c r="AP174" s="115"/>
      <c r="AQ174" s="136">
        <f>IF(J174&lt;&gt;"",1,0)</f>
        <v>0</v>
      </c>
      <c r="AR174" s="108">
        <f>IF(H174&lt;&gt;"",1,0)</f>
        <v>0</v>
      </c>
      <c r="AS174" s="108"/>
    </row>
    <row r="175" spans="2:45" ht="5.0999999999999996"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5" t="s">
        <v>95</v>
      </c>
      <c r="Y175" s="185"/>
      <c r="Z175" s="185"/>
      <c r="AA175" s="185"/>
      <c r="AB175" s="185"/>
      <c r="AC175" s="185"/>
      <c r="AD175" s="185"/>
      <c r="AE175" s="185"/>
      <c r="AF175" s="185"/>
      <c r="AG175" s="185"/>
      <c r="AH175" s="185"/>
      <c r="AI175" s="185"/>
      <c r="AJ175" s="185"/>
      <c r="AK175" s="185"/>
      <c r="AL175" s="185"/>
      <c r="AM175" s="185"/>
      <c r="AN175" s="185"/>
      <c r="AO175" s="185"/>
      <c r="AP175" s="115"/>
      <c r="AQ175" s="108"/>
      <c r="AR175" s="108"/>
      <c r="AS175" s="108"/>
    </row>
    <row r="176" spans="2:45" ht="18" customHeight="1" thickBot="1" x14ac:dyDescent="0.25">
      <c r="B176" s="101">
        <v>12</v>
      </c>
      <c r="C176" s="108"/>
      <c r="D176" s="108"/>
      <c r="E176" s="144" t="s">
        <v>39</v>
      </c>
      <c r="F176" s="77"/>
      <c r="G176" s="139"/>
      <c r="H176" s="142"/>
      <c r="I176" s="145"/>
      <c r="J176" s="230" t="str">
        <f>IFERROR(VLOOKUP($F176,補助対象機器一覧!$A$2:$K$632,2,FALSE),"")</f>
        <v/>
      </c>
      <c r="K176" s="231"/>
      <c r="L176" s="232"/>
      <c r="M176" s="142"/>
      <c r="N176" s="235" t="str">
        <f>IFERROR(VLOOKUP($F176,補助対象機器一覧!$A$2:$K$632,7,FALSE),"")</f>
        <v/>
      </c>
      <c r="O176" s="236"/>
      <c r="P176" s="236"/>
      <c r="Q176" s="236"/>
      <c r="R176" s="236"/>
      <c r="S176" s="236"/>
      <c r="T176" s="237"/>
      <c r="U176" s="142"/>
      <c r="V176" s="142"/>
      <c r="W176" s="108"/>
      <c r="X176" s="254" t="str">
        <f>IF($B176&lt;=入力シート!$F$22,""&amp;中間シート!X222,"")</f>
        <v/>
      </c>
      <c r="Y176" s="254"/>
      <c r="Z176" s="254"/>
      <c r="AA176" s="254"/>
      <c r="AB176" s="254"/>
      <c r="AC176" s="254"/>
      <c r="AD176" s="254"/>
      <c r="AE176" s="254"/>
      <c r="AF176" s="254"/>
      <c r="AG176" s="254"/>
      <c r="AH176" s="254"/>
      <c r="AI176" s="254"/>
      <c r="AJ176" s="254"/>
      <c r="AK176" s="254"/>
      <c r="AL176" s="254"/>
      <c r="AM176" s="254"/>
      <c r="AN176" s="254"/>
      <c r="AO176" s="254"/>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5" t="s">
        <v>95</v>
      </c>
      <c r="Y177" s="185"/>
      <c r="Z177" s="185"/>
      <c r="AA177" s="185"/>
      <c r="AB177" s="185"/>
      <c r="AC177" s="185"/>
      <c r="AD177" s="185"/>
      <c r="AE177" s="185"/>
      <c r="AF177" s="185"/>
      <c r="AG177" s="185"/>
      <c r="AH177" s="185"/>
      <c r="AI177" s="185"/>
      <c r="AJ177" s="185"/>
      <c r="AK177" s="185"/>
      <c r="AL177" s="185"/>
      <c r="AM177" s="185"/>
      <c r="AN177" s="185"/>
      <c r="AO177" s="185"/>
      <c r="AQ177" s="108"/>
      <c r="AR177" s="108"/>
      <c r="AS177" s="108"/>
    </row>
    <row r="178" spans="2:45" ht="15.6"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4"/>
      <c r="W178" s="129"/>
      <c r="X178" s="185" t="s">
        <v>95</v>
      </c>
      <c r="Y178" s="185"/>
      <c r="Z178" s="185"/>
      <c r="AA178" s="185"/>
      <c r="AB178" s="185"/>
      <c r="AC178" s="185"/>
      <c r="AD178" s="185"/>
      <c r="AE178" s="185"/>
      <c r="AF178" s="185"/>
      <c r="AG178" s="185"/>
      <c r="AH178" s="185"/>
      <c r="AI178" s="185"/>
      <c r="AJ178" s="185"/>
      <c r="AK178" s="185"/>
      <c r="AL178" s="185"/>
      <c r="AM178" s="185"/>
      <c r="AN178" s="185"/>
      <c r="AO178" s="185"/>
      <c r="AQ178" s="108"/>
      <c r="AR178" s="108"/>
      <c r="AS178" s="108"/>
    </row>
    <row r="179" spans="2:45" ht="18" customHeight="1" thickBot="1" x14ac:dyDescent="0.25">
      <c r="B179" s="101">
        <v>13</v>
      </c>
      <c r="C179" s="129"/>
      <c r="D179" s="130" t="s">
        <v>71</v>
      </c>
      <c r="E179" s="131" t="s">
        <v>37</v>
      </c>
      <c r="F179" s="77"/>
      <c r="G179" s="129"/>
      <c r="H179" s="184"/>
      <c r="I179" s="132"/>
      <c r="J179" s="230" t="str">
        <f>IFERROR(VLOOKUP($F179,補助対象機器一覧!$A$2:$K$632,2,FALSE),"")</f>
        <v/>
      </c>
      <c r="K179" s="231"/>
      <c r="L179" s="232"/>
      <c r="M179" s="134"/>
      <c r="N179" s="235" t="str">
        <f>IFERROR(VLOOKUP($F179,補助対象機器一覧!$A$2:$K$632,7,FALSE),"")</f>
        <v/>
      </c>
      <c r="O179" s="236"/>
      <c r="P179" s="236"/>
      <c r="Q179" s="236"/>
      <c r="R179" s="236"/>
      <c r="S179" s="236"/>
      <c r="T179" s="237"/>
      <c r="U179" s="134"/>
      <c r="V179" s="184"/>
      <c r="W179" s="129"/>
      <c r="X179" s="254" t="str">
        <f>IF($B179&lt;=入力シート!$F$22,""&amp;中間シート!X223,"")</f>
        <v/>
      </c>
      <c r="Y179" s="254"/>
      <c r="Z179" s="254"/>
      <c r="AA179" s="254"/>
      <c r="AB179" s="254"/>
      <c r="AC179" s="254"/>
      <c r="AD179" s="254"/>
      <c r="AE179" s="254"/>
      <c r="AF179" s="254"/>
      <c r="AG179" s="254"/>
      <c r="AH179" s="254"/>
      <c r="AI179" s="254"/>
      <c r="AJ179" s="254"/>
      <c r="AK179" s="254"/>
      <c r="AL179" s="254"/>
      <c r="AM179" s="254"/>
      <c r="AN179" s="254"/>
      <c r="AO179" s="254"/>
      <c r="AQ179" s="136">
        <f>IF(J179&lt;&gt;"",1,0)</f>
        <v>0</v>
      </c>
      <c r="AR179" s="108">
        <f>IF(H179&lt;&gt;"",1,0)</f>
        <v>0</v>
      </c>
      <c r="AS179" s="108"/>
    </row>
    <row r="180" spans="2:45" ht="5.0999999999999996" customHeight="1" thickBot="1" x14ac:dyDescent="0.25">
      <c r="C180" s="129"/>
      <c r="D180" s="129"/>
      <c r="E180" s="131"/>
      <c r="F180" s="134"/>
      <c r="G180" s="133"/>
      <c r="H180" s="184"/>
      <c r="I180" s="132"/>
      <c r="J180" s="134"/>
      <c r="K180" s="134"/>
      <c r="L180" s="134"/>
      <c r="M180" s="134"/>
      <c r="N180" s="134"/>
      <c r="O180" s="134"/>
      <c r="P180" s="134"/>
      <c r="Q180" s="134"/>
      <c r="R180" s="134"/>
      <c r="S180" s="134"/>
      <c r="T180" s="134"/>
      <c r="U180" s="134"/>
      <c r="V180" s="184"/>
      <c r="W180" s="129"/>
      <c r="X180" s="185" t="s">
        <v>95</v>
      </c>
      <c r="Y180" s="185"/>
      <c r="Z180" s="185"/>
      <c r="AA180" s="185"/>
      <c r="AB180" s="185"/>
      <c r="AC180" s="185"/>
      <c r="AD180" s="185"/>
      <c r="AE180" s="185"/>
      <c r="AF180" s="185"/>
      <c r="AG180" s="185"/>
      <c r="AH180" s="185"/>
      <c r="AI180" s="185"/>
      <c r="AJ180" s="185"/>
      <c r="AK180" s="185"/>
      <c r="AL180" s="185"/>
      <c r="AM180" s="185"/>
      <c r="AN180" s="185"/>
      <c r="AO180" s="185"/>
      <c r="AP180" s="115"/>
      <c r="AQ180" s="108"/>
      <c r="AR180" s="108"/>
      <c r="AS180" s="108"/>
    </row>
    <row r="181" spans="2:45" ht="18" customHeight="1" thickBot="1" x14ac:dyDescent="0.25">
      <c r="B181" s="101">
        <v>13</v>
      </c>
      <c r="C181" s="129"/>
      <c r="D181" s="129"/>
      <c r="E181" s="131" t="s">
        <v>38</v>
      </c>
      <c r="F181" s="77"/>
      <c r="G181" s="133"/>
      <c r="H181" s="184"/>
      <c r="I181" s="132"/>
      <c r="J181" s="230" t="str">
        <f>IFERROR(VLOOKUP($F181,補助対象機器一覧!$A$2:$K$632,2,FALSE),"")</f>
        <v/>
      </c>
      <c r="K181" s="231"/>
      <c r="L181" s="232"/>
      <c r="M181" s="134"/>
      <c r="N181" s="235" t="str">
        <f>IFERROR(VLOOKUP($F181,補助対象機器一覧!$A$2:$K$632,7,FALSE),"")</f>
        <v/>
      </c>
      <c r="O181" s="236"/>
      <c r="P181" s="236"/>
      <c r="Q181" s="236"/>
      <c r="R181" s="236"/>
      <c r="S181" s="236"/>
      <c r="T181" s="237"/>
      <c r="U181" s="134"/>
      <c r="V181" s="184"/>
      <c r="W181" s="129"/>
      <c r="X181" s="254" t="str">
        <f>IF($B181&lt;=入力シート!$F$22,""&amp;中間シート!X224,"")</f>
        <v/>
      </c>
      <c r="Y181" s="254"/>
      <c r="Z181" s="254"/>
      <c r="AA181" s="254"/>
      <c r="AB181" s="254"/>
      <c r="AC181" s="254"/>
      <c r="AD181" s="254"/>
      <c r="AE181" s="254"/>
      <c r="AF181" s="254"/>
      <c r="AG181" s="254"/>
      <c r="AH181" s="254"/>
      <c r="AI181" s="254"/>
      <c r="AJ181" s="254"/>
      <c r="AK181" s="254"/>
      <c r="AL181" s="254"/>
      <c r="AM181" s="254"/>
      <c r="AN181" s="254"/>
      <c r="AO181" s="254"/>
      <c r="AP181" s="115"/>
      <c r="AQ181" s="136">
        <f>IF(J181&lt;&gt;"",1,0)</f>
        <v>0</v>
      </c>
      <c r="AR181" s="108">
        <f>IF(H181&lt;&gt;"",1,0)</f>
        <v>0</v>
      </c>
      <c r="AS181" s="108"/>
    </row>
    <row r="182" spans="2:45" ht="5.0999999999999996" customHeight="1" thickBot="1" x14ac:dyDescent="0.25">
      <c r="C182" s="129"/>
      <c r="D182" s="129"/>
      <c r="E182" s="131"/>
      <c r="F182" s="137"/>
      <c r="G182" s="133"/>
      <c r="H182" s="184"/>
      <c r="I182" s="132"/>
      <c r="J182" s="137"/>
      <c r="K182" s="137"/>
      <c r="L182" s="137"/>
      <c r="M182" s="134"/>
      <c r="N182" s="137"/>
      <c r="O182" s="137"/>
      <c r="P182" s="137"/>
      <c r="Q182" s="134"/>
      <c r="R182" s="137"/>
      <c r="S182" s="137"/>
      <c r="T182" s="137"/>
      <c r="U182" s="134"/>
      <c r="V182" s="184"/>
      <c r="W182" s="129"/>
      <c r="X182" s="185" t="s">
        <v>95</v>
      </c>
      <c r="Y182" s="185"/>
      <c r="Z182" s="185"/>
      <c r="AA182" s="185"/>
      <c r="AB182" s="185"/>
      <c r="AC182" s="185"/>
      <c r="AD182" s="185"/>
      <c r="AE182" s="185"/>
      <c r="AF182" s="185"/>
      <c r="AG182" s="185"/>
      <c r="AH182" s="185"/>
      <c r="AI182" s="185"/>
      <c r="AJ182" s="185"/>
      <c r="AK182" s="185"/>
      <c r="AL182" s="185"/>
      <c r="AM182" s="185"/>
      <c r="AN182" s="185"/>
      <c r="AO182" s="185"/>
      <c r="AP182" s="115"/>
      <c r="AQ182" s="108"/>
      <c r="AR182" s="108"/>
      <c r="AS182" s="108"/>
    </row>
    <row r="183" spans="2:45" ht="18" customHeight="1" thickBot="1" x14ac:dyDescent="0.25">
      <c r="B183" s="101">
        <v>13</v>
      </c>
      <c r="C183" s="129"/>
      <c r="D183" s="129"/>
      <c r="E183" s="131" t="s">
        <v>39</v>
      </c>
      <c r="F183" s="77"/>
      <c r="G183" s="133"/>
      <c r="H183" s="184"/>
      <c r="I183" s="132"/>
      <c r="J183" s="230" t="str">
        <f>IFERROR(VLOOKUP($F183,補助対象機器一覧!$A$2:$K$632,2,FALSE),"")</f>
        <v/>
      </c>
      <c r="K183" s="231"/>
      <c r="L183" s="232"/>
      <c r="M183" s="134"/>
      <c r="N183" s="235" t="str">
        <f>IFERROR(VLOOKUP($F183,補助対象機器一覧!$A$2:$K$632,7,FALSE),"")</f>
        <v/>
      </c>
      <c r="O183" s="236"/>
      <c r="P183" s="236"/>
      <c r="Q183" s="236"/>
      <c r="R183" s="236"/>
      <c r="S183" s="236"/>
      <c r="T183" s="237"/>
      <c r="U183" s="134"/>
      <c r="V183" s="184"/>
      <c r="W183" s="129"/>
      <c r="X183" s="254" t="str">
        <f>IF($B183&lt;=入力シート!$F$22,""&amp;中間シート!X225,"")</f>
        <v/>
      </c>
      <c r="Y183" s="254"/>
      <c r="Z183" s="254"/>
      <c r="AA183" s="254"/>
      <c r="AB183" s="254"/>
      <c r="AC183" s="254"/>
      <c r="AD183" s="254"/>
      <c r="AE183" s="254"/>
      <c r="AF183" s="254"/>
      <c r="AG183" s="254"/>
      <c r="AH183" s="254"/>
      <c r="AI183" s="254"/>
      <c r="AJ183" s="254"/>
      <c r="AK183" s="254"/>
      <c r="AL183" s="254"/>
      <c r="AM183" s="254"/>
      <c r="AN183" s="254"/>
      <c r="AO183" s="254"/>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4"/>
      <c r="W184" s="129"/>
      <c r="X184" s="185" t="s">
        <v>95</v>
      </c>
      <c r="Y184" s="185"/>
      <c r="Z184" s="185"/>
      <c r="AA184" s="185"/>
      <c r="AB184" s="185"/>
      <c r="AC184" s="185"/>
      <c r="AD184" s="185"/>
      <c r="AE184" s="185"/>
      <c r="AF184" s="185"/>
      <c r="AG184" s="185"/>
      <c r="AH184" s="185"/>
      <c r="AI184" s="185"/>
      <c r="AJ184" s="185"/>
      <c r="AK184" s="185"/>
      <c r="AL184" s="185"/>
      <c r="AM184" s="185"/>
      <c r="AN184" s="185"/>
      <c r="AO184" s="185"/>
      <c r="AQ184" s="108"/>
      <c r="AR184" s="108"/>
      <c r="AS184" s="108"/>
    </row>
    <row r="185" spans="2:45" ht="15.6"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5" t="s">
        <v>95</v>
      </c>
      <c r="Y185" s="185"/>
      <c r="Z185" s="185"/>
      <c r="AA185" s="185"/>
      <c r="AB185" s="185"/>
      <c r="AC185" s="185"/>
      <c r="AD185" s="185"/>
      <c r="AE185" s="185"/>
      <c r="AF185" s="185"/>
      <c r="AG185" s="185"/>
      <c r="AH185" s="185"/>
      <c r="AI185" s="185"/>
      <c r="AJ185" s="185"/>
      <c r="AK185" s="185"/>
      <c r="AL185" s="185"/>
      <c r="AM185" s="185"/>
      <c r="AN185" s="185"/>
      <c r="AO185" s="185"/>
      <c r="AQ185" s="108"/>
      <c r="AR185" s="108"/>
      <c r="AS185" s="108"/>
    </row>
    <row r="186" spans="2:45" ht="18" customHeight="1" thickBot="1" x14ac:dyDescent="0.25">
      <c r="B186" s="101">
        <v>14</v>
      </c>
      <c r="C186" s="108"/>
      <c r="D186" s="143" t="s">
        <v>72</v>
      </c>
      <c r="E186" s="144" t="s">
        <v>37</v>
      </c>
      <c r="F186" s="77"/>
      <c r="G186" s="108"/>
      <c r="H186" s="142"/>
      <c r="I186" s="145"/>
      <c r="J186" s="230" t="str">
        <f>IFERROR(VLOOKUP($F186,補助対象機器一覧!$A$2:$K$632,2,FALSE),"")</f>
        <v/>
      </c>
      <c r="K186" s="231"/>
      <c r="L186" s="232"/>
      <c r="M186" s="142"/>
      <c r="N186" s="235" t="str">
        <f>IFERROR(VLOOKUP($F186,補助対象機器一覧!$A$2:$K$632,7,FALSE),"")</f>
        <v/>
      </c>
      <c r="O186" s="236"/>
      <c r="P186" s="236"/>
      <c r="Q186" s="236"/>
      <c r="R186" s="236"/>
      <c r="S186" s="236"/>
      <c r="T186" s="237"/>
      <c r="U186" s="142"/>
      <c r="V186" s="142"/>
      <c r="W186" s="108"/>
      <c r="X186" s="254" t="str">
        <f>IF($B186&lt;=入力シート!$F$22,""&amp;中間シート!X226,"")</f>
        <v/>
      </c>
      <c r="Y186" s="254"/>
      <c r="Z186" s="254"/>
      <c r="AA186" s="254"/>
      <c r="AB186" s="254"/>
      <c r="AC186" s="254"/>
      <c r="AD186" s="254"/>
      <c r="AE186" s="254"/>
      <c r="AF186" s="254"/>
      <c r="AG186" s="254"/>
      <c r="AH186" s="254"/>
      <c r="AI186" s="254"/>
      <c r="AJ186" s="254"/>
      <c r="AK186" s="254"/>
      <c r="AL186" s="254"/>
      <c r="AM186" s="254"/>
      <c r="AN186" s="254"/>
      <c r="AO186" s="254"/>
      <c r="AQ186" s="136">
        <f>IF(J186&lt;&gt;"",1,0)</f>
        <v>0</v>
      </c>
      <c r="AR186" s="108">
        <f>IF(H186&lt;&gt;"",1,0)</f>
        <v>0</v>
      </c>
      <c r="AS186" s="108"/>
    </row>
    <row r="187" spans="2:45" ht="5.0999999999999996"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5" t="s">
        <v>95</v>
      </c>
      <c r="Y187" s="185"/>
      <c r="Z187" s="185"/>
      <c r="AA187" s="185"/>
      <c r="AB187" s="185"/>
      <c r="AC187" s="185"/>
      <c r="AD187" s="185"/>
      <c r="AE187" s="185"/>
      <c r="AF187" s="185"/>
      <c r="AG187" s="185"/>
      <c r="AH187" s="185"/>
      <c r="AI187" s="185"/>
      <c r="AJ187" s="185"/>
      <c r="AK187" s="185"/>
      <c r="AL187" s="185"/>
      <c r="AM187" s="185"/>
      <c r="AN187" s="185"/>
      <c r="AO187" s="185"/>
      <c r="AP187" s="115"/>
      <c r="AQ187" s="108"/>
      <c r="AR187" s="108"/>
      <c r="AS187" s="108"/>
    </row>
    <row r="188" spans="2:45" ht="18" customHeight="1" thickBot="1" x14ac:dyDescent="0.25">
      <c r="B188" s="101">
        <v>14</v>
      </c>
      <c r="C188" s="108"/>
      <c r="D188" s="108"/>
      <c r="E188" s="144" t="s">
        <v>38</v>
      </c>
      <c r="F188" s="77"/>
      <c r="G188" s="139"/>
      <c r="H188" s="142"/>
      <c r="I188" s="145"/>
      <c r="J188" s="230" t="str">
        <f>IFERROR(VLOOKUP($F188,補助対象機器一覧!$A$2:$K$632,2,FALSE),"")</f>
        <v/>
      </c>
      <c r="K188" s="231"/>
      <c r="L188" s="232"/>
      <c r="M188" s="142"/>
      <c r="N188" s="235" t="str">
        <f>IFERROR(VLOOKUP($F188,補助対象機器一覧!$A$2:$K$632,7,FALSE),"")</f>
        <v/>
      </c>
      <c r="O188" s="236"/>
      <c r="P188" s="236"/>
      <c r="Q188" s="236"/>
      <c r="R188" s="236"/>
      <c r="S188" s="236"/>
      <c r="T188" s="237"/>
      <c r="U188" s="142"/>
      <c r="V188" s="142"/>
      <c r="W188" s="108"/>
      <c r="X188" s="254" t="str">
        <f>IF($B188&lt;=入力シート!$F$22,""&amp;中間シート!X227,"")</f>
        <v/>
      </c>
      <c r="Y188" s="254"/>
      <c r="Z188" s="254"/>
      <c r="AA188" s="254"/>
      <c r="AB188" s="254"/>
      <c r="AC188" s="254"/>
      <c r="AD188" s="254"/>
      <c r="AE188" s="254"/>
      <c r="AF188" s="254"/>
      <c r="AG188" s="254"/>
      <c r="AH188" s="254"/>
      <c r="AI188" s="254"/>
      <c r="AJ188" s="254"/>
      <c r="AK188" s="254"/>
      <c r="AL188" s="254"/>
      <c r="AM188" s="254"/>
      <c r="AN188" s="254"/>
      <c r="AO188" s="254"/>
      <c r="AP188" s="115"/>
      <c r="AQ188" s="136">
        <f>IF(J188&lt;&gt;"",1,0)</f>
        <v>0</v>
      </c>
      <c r="AR188" s="108">
        <f>IF(H188&lt;&gt;"",1,0)</f>
        <v>0</v>
      </c>
      <c r="AS188" s="108"/>
    </row>
    <row r="189" spans="2:45" ht="5.0999999999999996"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5" t="s">
        <v>95</v>
      </c>
      <c r="Y189" s="185"/>
      <c r="Z189" s="185"/>
      <c r="AA189" s="185"/>
      <c r="AB189" s="185"/>
      <c r="AC189" s="185"/>
      <c r="AD189" s="185"/>
      <c r="AE189" s="185"/>
      <c r="AF189" s="185"/>
      <c r="AG189" s="185"/>
      <c r="AH189" s="185"/>
      <c r="AI189" s="185"/>
      <c r="AJ189" s="185"/>
      <c r="AK189" s="185"/>
      <c r="AL189" s="185"/>
      <c r="AM189" s="185"/>
      <c r="AN189" s="185"/>
      <c r="AO189" s="185"/>
      <c r="AP189" s="115"/>
      <c r="AQ189" s="108"/>
      <c r="AR189" s="108"/>
      <c r="AS189" s="108"/>
    </row>
    <row r="190" spans="2:45" ht="18" customHeight="1" thickBot="1" x14ac:dyDescent="0.25">
      <c r="B190" s="101">
        <v>14</v>
      </c>
      <c r="C190" s="108"/>
      <c r="D190" s="108"/>
      <c r="E190" s="144" t="s">
        <v>39</v>
      </c>
      <c r="F190" s="77"/>
      <c r="G190" s="139"/>
      <c r="H190" s="142"/>
      <c r="I190" s="145"/>
      <c r="J190" s="230" t="str">
        <f>IFERROR(VLOOKUP($F190,補助対象機器一覧!$A$2:$K$632,2,FALSE),"")</f>
        <v/>
      </c>
      <c r="K190" s="231"/>
      <c r="L190" s="232"/>
      <c r="M190" s="142"/>
      <c r="N190" s="235" t="str">
        <f>IFERROR(VLOOKUP($F190,補助対象機器一覧!$A$2:$K$632,7,FALSE),"")</f>
        <v/>
      </c>
      <c r="O190" s="236"/>
      <c r="P190" s="236"/>
      <c r="Q190" s="236"/>
      <c r="R190" s="236"/>
      <c r="S190" s="236"/>
      <c r="T190" s="237"/>
      <c r="U190" s="142"/>
      <c r="V190" s="142"/>
      <c r="W190" s="108"/>
      <c r="X190" s="254" t="str">
        <f>IF($B190&lt;=入力シート!$F$22,""&amp;中間シート!X228,"")</f>
        <v/>
      </c>
      <c r="Y190" s="254"/>
      <c r="Z190" s="254"/>
      <c r="AA190" s="254"/>
      <c r="AB190" s="254"/>
      <c r="AC190" s="254"/>
      <c r="AD190" s="254"/>
      <c r="AE190" s="254"/>
      <c r="AF190" s="254"/>
      <c r="AG190" s="254"/>
      <c r="AH190" s="254"/>
      <c r="AI190" s="254"/>
      <c r="AJ190" s="254"/>
      <c r="AK190" s="254"/>
      <c r="AL190" s="254"/>
      <c r="AM190" s="254"/>
      <c r="AN190" s="254"/>
      <c r="AO190" s="254"/>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5" t="s">
        <v>95</v>
      </c>
      <c r="Y191" s="185"/>
      <c r="Z191" s="185"/>
      <c r="AA191" s="185"/>
      <c r="AB191" s="185"/>
      <c r="AC191" s="185"/>
      <c r="AD191" s="185"/>
      <c r="AE191" s="185"/>
      <c r="AF191" s="185"/>
      <c r="AG191" s="185"/>
      <c r="AH191" s="185"/>
      <c r="AI191" s="185"/>
      <c r="AJ191" s="185"/>
      <c r="AK191" s="185"/>
      <c r="AL191" s="185"/>
      <c r="AM191" s="185"/>
      <c r="AN191" s="185"/>
      <c r="AO191" s="185"/>
      <c r="AQ191" s="108"/>
      <c r="AR191" s="108"/>
      <c r="AS191" s="108"/>
    </row>
    <row r="192" spans="2:45" ht="15.6"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4"/>
      <c r="W192" s="129"/>
      <c r="X192" s="185" t="s">
        <v>95</v>
      </c>
      <c r="Y192" s="185"/>
      <c r="Z192" s="185"/>
      <c r="AA192" s="185"/>
      <c r="AB192" s="185"/>
      <c r="AC192" s="185"/>
      <c r="AD192" s="185"/>
      <c r="AE192" s="185"/>
      <c r="AF192" s="185"/>
      <c r="AG192" s="185"/>
      <c r="AH192" s="185"/>
      <c r="AI192" s="185"/>
      <c r="AJ192" s="185"/>
      <c r="AK192" s="185"/>
      <c r="AL192" s="185"/>
      <c r="AM192" s="185"/>
      <c r="AN192" s="185"/>
      <c r="AO192" s="185"/>
      <c r="AQ192" s="108"/>
      <c r="AR192" s="108"/>
      <c r="AS192" s="108"/>
    </row>
    <row r="193" spans="2:45" ht="18" customHeight="1" thickBot="1" x14ac:dyDescent="0.25">
      <c r="B193" s="101">
        <v>15</v>
      </c>
      <c r="C193" s="129"/>
      <c r="D193" s="130" t="s">
        <v>73</v>
      </c>
      <c r="E193" s="131" t="s">
        <v>37</v>
      </c>
      <c r="F193" s="77"/>
      <c r="G193" s="129"/>
      <c r="H193" s="184"/>
      <c r="I193" s="132"/>
      <c r="J193" s="230" t="str">
        <f>IFERROR(VLOOKUP($F193,補助対象機器一覧!$A$2:$K$632,2,FALSE),"")</f>
        <v/>
      </c>
      <c r="K193" s="231"/>
      <c r="L193" s="232"/>
      <c r="M193" s="134"/>
      <c r="N193" s="235" t="str">
        <f>IFERROR(VLOOKUP($F193,補助対象機器一覧!$A$2:$K$632,7,FALSE),"")</f>
        <v/>
      </c>
      <c r="O193" s="236"/>
      <c r="P193" s="236"/>
      <c r="Q193" s="236"/>
      <c r="R193" s="236"/>
      <c r="S193" s="236"/>
      <c r="T193" s="237"/>
      <c r="U193" s="134"/>
      <c r="V193" s="184"/>
      <c r="W193" s="129"/>
      <c r="X193" s="254" t="str">
        <f>IF($B193&lt;=入力シート!$F$22,""&amp;中間シート!X229,"")</f>
        <v/>
      </c>
      <c r="Y193" s="254"/>
      <c r="Z193" s="254"/>
      <c r="AA193" s="254"/>
      <c r="AB193" s="254"/>
      <c r="AC193" s="254"/>
      <c r="AD193" s="254"/>
      <c r="AE193" s="254"/>
      <c r="AF193" s="254"/>
      <c r="AG193" s="254"/>
      <c r="AH193" s="254"/>
      <c r="AI193" s="254"/>
      <c r="AJ193" s="254"/>
      <c r="AK193" s="254"/>
      <c r="AL193" s="254"/>
      <c r="AM193" s="254"/>
      <c r="AN193" s="254"/>
      <c r="AO193" s="254"/>
      <c r="AQ193" s="136">
        <f>IF(J193&lt;&gt;"",1,0)</f>
        <v>0</v>
      </c>
      <c r="AR193" s="108">
        <f>IF(H193&lt;&gt;"",1,0)</f>
        <v>0</v>
      </c>
      <c r="AS193" s="108"/>
    </row>
    <row r="194" spans="2:45" ht="5.0999999999999996" customHeight="1" thickBot="1" x14ac:dyDescent="0.25">
      <c r="C194" s="129"/>
      <c r="D194" s="129"/>
      <c r="E194" s="133"/>
      <c r="F194" s="134"/>
      <c r="G194" s="133"/>
      <c r="H194" s="184"/>
      <c r="I194" s="132"/>
      <c r="J194" s="134"/>
      <c r="K194" s="134"/>
      <c r="L194" s="134"/>
      <c r="M194" s="134"/>
      <c r="N194" s="134"/>
      <c r="O194" s="134"/>
      <c r="P194" s="134"/>
      <c r="Q194" s="134"/>
      <c r="R194" s="134"/>
      <c r="S194" s="134"/>
      <c r="T194" s="134"/>
      <c r="U194" s="134"/>
      <c r="V194" s="184"/>
      <c r="W194" s="129"/>
      <c r="X194" s="185" t="s">
        <v>95</v>
      </c>
      <c r="Y194" s="185"/>
      <c r="Z194" s="185"/>
      <c r="AA194" s="185"/>
      <c r="AB194" s="185"/>
      <c r="AC194" s="185"/>
      <c r="AD194" s="185"/>
      <c r="AE194" s="185"/>
      <c r="AF194" s="185"/>
      <c r="AG194" s="185"/>
      <c r="AH194" s="185"/>
      <c r="AI194" s="185"/>
      <c r="AJ194" s="185"/>
      <c r="AK194" s="185"/>
      <c r="AL194" s="185"/>
      <c r="AM194" s="185"/>
      <c r="AN194" s="185"/>
      <c r="AO194" s="185"/>
      <c r="AP194" s="115"/>
      <c r="AQ194" s="108"/>
      <c r="AR194" s="108"/>
      <c r="AS194" s="108"/>
    </row>
    <row r="195" spans="2:45" ht="18" customHeight="1" thickBot="1" x14ac:dyDescent="0.25">
      <c r="B195" s="101">
        <v>15</v>
      </c>
      <c r="C195" s="129"/>
      <c r="D195" s="129"/>
      <c r="E195" s="131" t="s">
        <v>38</v>
      </c>
      <c r="F195" s="77"/>
      <c r="G195" s="133"/>
      <c r="H195" s="184"/>
      <c r="I195" s="132"/>
      <c r="J195" s="230" t="str">
        <f>IFERROR(VLOOKUP($F195,補助対象機器一覧!$A$2:$K$632,2,FALSE),"")</f>
        <v/>
      </c>
      <c r="K195" s="231"/>
      <c r="L195" s="232"/>
      <c r="M195" s="134"/>
      <c r="N195" s="235" t="str">
        <f>IFERROR(VLOOKUP($F195,補助対象機器一覧!$A$2:$K$632,7,FALSE),"")</f>
        <v/>
      </c>
      <c r="O195" s="236"/>
      <c r="P195" s="236"/>
      <c r="Q195" s="236"/>
      <c r="R195" s="236"/>
      <c r="S195" s="236"/>
      <c r="T195" s="237"/>
      <c r="U195" s="134"/>
      <c r="V195" s="184"/>
      <c r="W195" s="129"/>
      <c r="X195" s="254" t="str">
        <f>IF($B195&lt;=入力シート!$F$22,""&amp;中間シート!X230,"")</f>
        <v/>
      </c>
      <c r="Y195" s="254"/>
      <c r="Z195" s="254"/>
      <c r="AA195" s="254"/>
      <c r="AB195" s="254"/>
      <c r="AC195" s="254"/>
      <c r="AD195" s="254"/>
      <c r="AE195" s="254"/>
      <c r="AF195" s="254"/>
      <c r="AG195" s="254"/>
      <c r="AH195" s="254"/>
      <c r="AI195" s="254"/>
      <c r="AJ195" s="254"/>
      <c r="AK195" s="254"/>
      <c r="AL195" s="254"/>
      <c r="AM195" s="254"/>
      <c r="AN195" s="254"/>
      <c r="AO195" s="254"/>
      <c r="AP195" s="115"/>
      <c r="AQ195" s="136">
        <f>IF(J195&lt;&gt;"",1,0)</f>
        <v>0</v>
      </c>
      <c r="AR195" s="108">
        <f>IF(H195&lt;&gt;"",1,0)</f>
        <v>0</v>
      </c>
      <c r="AS195" s="108"/>
    </row>
    <row r="196" spans="2:45" ht="5.0999999999999996" customHeight="1" thickBot="1" x14ac:dyDescent="0.25">
      <c r="C196" s="129"/>
      <c r="D196" s="129"/>
      <c r="E196" s="131"/>
      <c r="F196" s="137"/>
      <c r="G196" s="133"/>
      <c r="H196" s="184"/>
      <c r="I196" s="132"/>
      <c r="J196" s="137"/>
      <c r="K196" s="137"/>
      <c r="L196" s="137"/>
      <c r="M196" s="134"/>
      <c r="N196" s="137"/>
      <c r="O196" s="137"/>
      <c r="P196" s="137"/>
      <c r="Q196" s="134"/>
      <c r="R196" s="137"/>
      <c r="S196" s="137"/>
      <c r="T196" s="137"/>
      <c r="U196" s="134"/>
      <c r="V196" s="184"/>
      <c r="W196" s="129"/>
      <c r="X196" s="185" t="s">
        <v>95</v>
      </c>
      <c r="Y196" s="185"/>
      <c r="Z196" s="185"/>
      <c r="AA196" s="185"/>
      <c r="AB196" s="185"/>
      <c r="AC196" s="185"/>
      <c r="AD196" s="185"/>
      <c r="AE196" s="185"/>
      <c r="AF196" s="185"/>
      <c r="AG196" s="185"/>
      <c r="AH196" s="185"/>
      <c r="AI196" s="185"/>
      <c r="AJ196" s="185"/>
      <c r="AK196" s="185"/>
      <c r="AL196" s="185"/>
      <c r="AM196" s="185"/>
      <c r="AN196" s="185"/>
      <c r="AO196" s="185"/>
      <c r="AP196" s="115"/>
      <c r="AQ196" s="108"/>
      <c r="AR196" s="108"/>
      <c r="AS196" s="108"/>
    </row>
    <row r="197" spans="2:45" ht="18" customHeight="1" thickBot="1" x14ac:dyDescent="0.25">
      <c r="B197" s="101">
        <v>15</v>
      </c>
      <c r="C197" s="129"/>
      <c r="D197" s="129"/>
      <c r="E197" s="131" t="s">
        <v>39</v>
      </c>
      <c r="F197" s="77"/>
      <c r="G197" s="133"/>
      <c r="H197" s="184"/>
      <c r="I197" s="132"/>
      <c r="J197" s="230" t="str">
        <f>IFERROR(VLOOKUP($F197,補助対象機器一覧!$A$2:$K$632,2,FALSE),"")</f>
        <v/>
      </c>
      <c r="K197" s="231"/>
      <c r="L197" s="232"/>
      <c r="M197" s="134"/>
      <c r="N197" s="235" t="str">
        <f>IFERROR(VLOOKUP($F197,補助対象機器一覧!$A$2:$K$632,7,FALSE),"")</f>
        <v/>
      </c>
      <c r="O197" s="236"/>
      <c r="P197" s="236"/>
      <c r="Q197" s="236"/>
      <c r="R197" s="236"/>
      <c r="S197" s="236"/>
      <c r="T197" s="237"/>
      <c r="U197" s="134"/>
      <c r="V197" s="184"/>
      <c r="W197" s="129"/>
      <c r="X197" s="254" t="str">
        <f>IF($B197&lt;=入力シート!$F$22,""&amp;中間シート!X231,"")</f>
        <v/>
      </c>
      <c r="Y197" s="254"/>
      <c r="Z197" s="254"/>
      <c r="AA197" s="254"/>
      <c r="AB197" s="254"/>
      <c r="AC197" s="254"/>
      <c r="AD197" s="254"/>
      <c r="AE197" s="254"/>
      <c r="AF197" s="254"/>
      <c r="AG197" s="254"/>
      <c r="AH197" s="254"/>
      <c r="AI197" s="254"/>
      <c r="AJ197" s="254"/>
      <c r="AK197" s="254"/>
      <c r="AL197" s="254"/>
      <c r="AM197" s="254"/>
      <c r="AN197" s="254"/>
      <c r="AO197" s="254"/>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4"/>
      <c r="W198" s="129"/>
      <c r="X198" s="185" t="s">
        <v>95</v>
      </c>
      <c r="Y198" s="185"/>
      <c r="Z198" s="185"/>
      <c r="AA198" s="185"/>
      <c r="AB198" s="185"/>
      <c r="AC198" s="185"/>
      <c r="AD198" s="185"/>
      <c r="AE198" s="185"/>
      <c r="AF198" s="185"/>
      <c r="AG198" s="185"/>
      <c r="AH198" s="185"/>
      <c r="AI198" s="185"/>
      <c r="AJ198" s="185"/>
      <c r="AK198" s="185"/>
      <c r="AL198" s="185"/>
      <c r="AM198" s="185"/>
      <c r="AN198" s="185"/>
      <c r="AO198" s="185"/>
      <c r="AQ198" s="108"/>
      <c r="AR198" s="108"/>
      <c r="AS198" s="108"/>
    </row>
    <row r="199" spans="2:45" ht="15.6"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5" t="s">
        <v>95</v>
      </c>
      <c r="Y199" s="185"/>
      <c r="Z199" s="185"/>
      <c r="AA199" s="185"/>
      <c r="AB199" s="185"/>
      <c r="AC199" s="185"/>
      <c r="AD199" s="185"/>
      <c r="AE199" s="185"/>
      <c r="AF199" s="185"/>
      <c r="AG199" s="185"/>
      <c r="AH199" s="185"/>
      <c r="AI199" s="185"/>
      <c r="AJ199" s="185"/>
      <c r="AK199" s="185"/>
      <c r="AL199" s="185"/>
      <c r="AM199" s="185"/>
      <c r="AN199" s="185"/>
      <c r="AO199" s="185"/>
      <c r="AQ199" s="108"/>
      <c r="AR199" s="108"/>
      <c r="AS199" s="108"/>
    </row>
    <row r="200" spans="2:45" ht="18" customHeight="1" thickBot="1" x14ac:dyDescent="0.25">
      <c r="B200" s="101">
        <v>16</v>
      </c>
      <c r="C200" s="108"/>
      <c r="D200" s="143" t="s">
        <v>74</v>
      </c>
      <c r="E200" s="144" t="s">
        <v>37</v>
      </c>
      <c r="F200" s="77"/>
      <c r="G200" s="108"/>
      <c r="H200" s="142"/>
      <c r="I200" s="145"/>
      <c r="J200" s="230" t="str">
        <f>IFERROR(VLOOKUP($F200,補助対象機器一覧!$A$2:$K$632,2,FALSE),"")</f>
        <v/>
      </c>
      <c r="K200" s="231"/>
      <c r="L200" s="232"/>
      <c r="M200" s="142"/>
      <c r="N200" s="235" t="str">
        <f>IFERROR(VLOOKUP($F200,補助対象機器一覧!$A$2:$K$632,7,FALSE),"")</f>
        <v/>
      </c>
      <c r="O200" s="236"/>
      <c r="P200" s="236"/>
      <c r="Q200" s="236"/>
      <c r="R200" s="236"/>
      <c r="S200" s="236"/>
      <c r="T200" s="237"/>
      <c r="U200" s="142"/>
      <c r="V200" s="142"/>
      <c r="W200" s="108"/>
      <c r="X200" s="254" t="str">
        <f>IF($B200&lt;=入力シート!$F$22,""&amp;中間シート!X232,"")</f>
        <v/>
      </c>
      <c r="Y200" s="254"/>
      <c r="Z200" s="254"/>
      <c r="AA200" s="254"/>
      <c r="AB200" s="254"/>
      <c r="AC200" s="254"/>
      <c r="AD200" s="254"/>
      <c r="AE200" s="254"/>
      <c r="AF200" s="254"/>
      <c r="AG200" s="254"/>
      <c r="AH200" s="254"/>
      <c r="AI200" s="254"/>
      <c r="AJ200" s="254"/>
      <c r="AK200" s="254"/>
      <c r="AL200" s="254"/>
      <c r="AM200" s="254"/>
      <c r="AN200" s="254"/>
      <c r="AO200" s="254"/>
      <c r="AQ200" s="136">
        <f>IF(J200&lt;&gt;"",1,0)</f>
        <v>0</v>
      </c>
      <c r="AR200" s="108">
        <f>IF(H200&lt;&gt;"",1,0)</f>
        <v>0</v>
      </c>
      <c r="AS200" s="108"/>
    </row>
    <row r="201" spans="2:45" ht="5.0999999999999996"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5" t="s">
        <v>95</v>
      </c>
      <c r="Y201" s="185"/>
      <c r="Z201" s="185"/>
      <c r="AA201" s="185"/>
      <c r="AB201" s="185"/>
      <c r="AC201" s="185"/>
      <c r="AD201" s="185"/>
      <c r="AE201" s="185"/>
      <c r="AF201" s="185"/>
      <c r="AG201" s="185"/>
      <c r="AH201" s="185"/>
      <c r="AI201" s="185"/>
      <c r="AJ201" s="185"/>
      <c r="AK201" s="185"/>
      <c r="AL201" s="185"/>
      <c r="AM201" s="185"/>
      <c r="AN201" s="185"/>
      <c r="AO201" s="185"/>
      <c r="AP201" s="115"/>
      <c r="AQ201" s="108"/>
      <c r="AR201" s="108"/>
      <c r="AS201" s="108"/>
    </row>
    <row r="202" spans="2:45" ht="18" customHeight="1" thickBot="1" x14ac:dyDescent="0.25">
      <c r="B202" s="101">
        <v>16</v>
      </c>
      <c r="C202" s="108"/>
      <c r="D202" s="108"/>
      <c r="E202" s="144" t="s">
        <v>38</v>
      </c>
      <c r="F202" s="77"/>
      <c r="G202" s="139"/>
      <c r="H202" s="142"/>
      <c r="I202" s="145"/>
      <c r="J202" s="230" t="str">
        <f>IFERROR(VLOOKUP($F202,補助対象機器一覧!$A$2:$K$632,2,FALSE),"")</f>
        <v/>
      </c>
      <c r="K202" s="231"/>
      <c r="L202" s="232"/>
      <c r="M202" s="142"/>
      <c r="N202" s="235" t="str">
        <f>IFERROR(VLOOKUP($F202,補助対象機器一覧!$A$2:$K$632,7,FALSE),"")</f>
        <v/>
      </c>
      <c r="O202" s="236"/>
      <c r="P202" s="236"/>
      <c r="Q202" s="236"/>
      <c r="R202" s="236"/>
      <c r="S202" s="236"/>
      <c r="T202" s="237"/>
      <c r="U202" s="142"/>
      <c r="V202" s="142"/>
      <c r="W202" s="108"/>
      <c r="X202" s="254" t="str">
        <f>IF($B202&lt;=入力シート!$F$22,""&amp;中間シート!X233,"")</f>
        <v/>
      </c>
      <c r="Y202" s="254"/>
      <c r="Z202" s="254"/>
      <c r="AA202" s="254"/>
      <c r="AB202" s="254"/>
      <c r="AC202" s="254"/>
      <c r="AD202" s="254"/>
      <c r="AE202" s="254"/>
      <c r="AF202" s="254"/>
      <c r="AG202" s="254"/>
      <c r="AH202" s="254"/>
      <c r="AI202" s="254"/>
      <c r="AJ202" s="254"/>
      <c r="AK202" s="254"/>
      <c r="AL202" s="254"/>
      <c r="AM202" s="254"/>
      <c r="AN202" s="254"/>
      <c r="AO202" s="254"/>
      <c r="AP202" s="115"/>
      <c r="AQ202" s="136">
        <f>IF(J202&lt;&gt;"",1,0)</f>
        <v>0</v>
      </c>
      <c r="AR202" s="108">
        <f>IF(H202&lt;&gt;"",1,0)</f>
        <v>0</v>
      </c>
      <c r="AS202" s="108"/>
    </row>
    <row r="203" spans="2:45" ht="5.0999999999999996"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5" t="s">
        <v>95</v>
      </c>
      <c r="Y203" s="185"/>
      <c r="Z203" s="185"/>
      <c r="AA203" s="185"/>
      <c r="AB203" s="185"/>
      <c r="AC203" s="185"/>
      <c r="AD203" s="185"/>
      <c r="AE203" s="185"/>
      <c r="AF203" s="185"/>
      <c r="AG203" s="185"/>
      <c r="AH203" s="185"/>
      <c r="AI203" s="185"/>
      <c r="AJ203" s="185"/>
      <c r="AK203" s="185"/>
      <c r="AL203" s="185"/>
      <c r="AM203" s="185"/>
      <c r="AN203" s="185"/>
      <c r="AO203" s="185"/>
      <c r="AP203" s="115"/>
      <c r="AQ203" s="108"/>
      <c r="AR203" s="108"/>
      <c r="AS203" s="108"/>
    </row>
    <row r="204" spans="2:45" ht="18" customHeight="1" thickBot="1" x14ac:dyDescent="0.25">
      <c r="B204" s="101">
        <v>16</v>
      </c>
      <c r="C204" s="108"/>
      <c r="D204" s="108"/>
      <c r="E204" s="144" t="s">
        <v>39</v>
      </c>
      <c r="F204" s="77"/>
      <c r="G204" s="139"/>
      <c r="H204" s="142"/>
      <c r="I204" s="145"/>
      <c r="J204" s="230" t="str">
        <f>IFERROR(VLOOKUP($F204,補助対象機器一覧!$A$2:$K$632,2,FALSE),"")</f>
        <v/>
      </c>
      <c r="K204" s="231"/>
      <c r="L204" s="232"/>
      <c r="M204" s="142"/>
      <c r="N204" s="235" t="str">
        <f>IFERROR(VLOOKUP($F204,補助対象機器一覧!$A$2:$K$632,7,FALSE),"")</f>
        <v/>
      </c>
      <c r="O204" s="236"/>
      <c r="P204" s="236"/>
      <c r="Q204" s="236"/>
      <c r="R204" s="236"/>
      <c r="S204" s="236"/>
      <c r="T204" s="237"/>
      <c r="U204" s="142"/>
      <c r="V204" s="142"/>
      <c r="W204" s="108"/>
      <c r="X204" s="254" t="str">
        <f>IF($B204&lt;=入力シート!$F$22,""&amp;中間シート!X234,"")</f>
        <v/>
      </c>
      <c r="Y204" s="254"/>
      <c r="Z204" s="254"/>
      <c r="AA204" s="254"/>
      <c r="AB204" s="254"/>
      <c r="AC204" s="254"/>
      <c r="AD204" s="254"/>
      <c r="AE204" s="254"/>
      <c r="AF204" s="254"/>
      <c r="AG204" s="254"/>
      <c r="AH204" s="254"/>
      <c r="AI204" s="254"/>
      <c r="AJ204" s="254"/>
      <c r="AK204" s="254"/>
      <c r="AL204" s="254"/>
      <c r="AM204" s="254"/>
      <c r="AN204" s="254"/>
      <c r="AO204" s="254"/>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5" t="s">
        <v>95</v>
      </c>
      <c r="Y205" s="185"/>
      <c r="Z205" s="185"/>
      <c r="AA205" s="185"/>
      <c r="AB205" s="185"/>
      <c r="AC205" s="185"/>
      <c r="AD205" s="185"/>
      <c r="AE205" s="185"/>
      <c r="AF205" s="185"/>
      <c r="AG205" s="185"/>
      <c r="AH205" s="185"/>
      <c r="AI205" s="185"/>
      <c r="AJ205" s="185"/>
      <c r="AK205" s="185"/>
      <c r="AL205" s="185"/>
      <c r="AM205" s="185"/>
      <c r="AN205" s="185"/>
      <c r="AO205" s="185"/>
      <c r="AQ205" s="108"/>
      <c r="AR205" s="108"/>
      <c r="AS205" s="108"/>
    </row>
    <row r="206" spans="2:45" ht="15.6"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5" t="s">
        <v>95</v>
      </c>
      <c r="Y206" s="185"/>
      <c r="Z206" s="185"/>
      <c r="AA206" s="185"/>
      <c r="AB206" s="185"/>
      <c r="AC206" s="185"/>
      <c r="AD206" s="185"/>
      <c r="AE206" s="185"/>
      <c r="AF206" s="185"/>
      <c r="AG206" s="185"/>
      <c r="AH206" s="185"/>
      <c r="AI206" s="185"/>
      <c r="AJ206" s="185"/>
      <c r="AK206" s="185"/>
      <c r="AL206" s="185"/>
      <c r="AM206" s="185"/>
      <c r="AN206" s="185"/>
      <c r="AO206" s="185"/>
      <c r="AQ206" s="108"/>
      <c r="AR206" s="108"/>
      <c r="AS206" s="108"/>
    </row>
    <row r="207" spans="2:45" ht="18" customHeight="1" thickBot="1" x14ac:dyDescent="0.25">
      <c r="B207" s="101">
        <v>17</v>
      </c>
      <c r="C207" s="129"/>
      <c r="D207" s="130" t="s">
        <v>75</v>
      </c>
      <c r="E207" s="131" t="s">
        <v>37</v>
      </c>
      <c r="F207" s="77"/>
      <c r="G207" s="129"/>
      <c r="H207" s="184"/>
      <c r="I207" s="132"/>
      <c r="J207" s="230" t="str">
        <f>IFERROR(VLOOKUP($F207,補助対象機器一覧!$A$2:$K$632,2,FALSE),"")</f>
        <v/>
      </c>
      <c r="K207" s="231"/>
      <c r="L207" s="232"/>
      <c r="M207" s="134"/>
      <c r="N207" s="235" t="str">
        <f>IFERROR(VLOOKUP($F207,補助対象機器一覧!$A$2:$K$632,7,FALSE),"")</f>
        <v/>
      </c>
      <c r="O207" s="236"/>
      <c r="P207" s="236"/>
      <c r="Q207" s="236"/>
      <c r="R207" s="236"/>
      <c r="S207" s="236"/>
      <c r="T207" s="237"/>
      <c r="U207" s="134"/>
      <c r="V207" s="134"/>
      <c r="W207" s="129"/>
      <c r="X207" s="254" t="str">
        <f>IF($B207&lt;=入力シート!$F$22,""&amp;中間シート!X235,"")</f>
        <v/>
      </c>
      <c r="Y207" s="254"/>
      <c r="Z207" s="254"/>
      <c r="AA207" s="254"/>
      <c r="AB207" s="254"/>
      <c r="AC207" s="254"/>
      <c r="AD207" s="254"/>
      <c r="AE207" s="254"/>
      <c r="AF207" s="254"/>
      <c r="AG207" s="254"/>
      <c r="AH207" s="254"/>
      <c r="AI207" s="254"/>
      <c r="AJ207" s="254"/>
      <c r="AK207" s="254"/>
      <c r="AL207" s="254"/>
      <c r="AM207" s="254"/>
      <c r="AN207" s="254"/>
      <c r="AO207" s="254"/>
      <c r="AQ207" s="136">
        <f>IF(J207&lt;&gt;"",1,0)</f>
        <v>0</v>
      </c>
      <c r="AR207" s="108">
        <f>IF(H207&lt;&gt;"",1,0)</f>
        <v>0</v>
      </c>
      <c r="AS207" s="108"/>
    </row>
    <row r="208" spans="2:45" ht="5.0999999999999996" customHeight="1" thickBot="1" x14ac:dyDescent="0.25">
      <c r="C208" s="129"/>
      <c r="D208" s="129"/>
      <c r="E208" s="131"/>
      <c r="F208" s="134"/>
      <c r="G208" s="133"/>
      <c r="H208" s="184"/>
      <c r="I208" s="132"/>
      <c r="J208" s="134"/>
      <c r="K208" s="134"/>
      <c r="L208" s="134"/>
      <c r="M208" s="134"/>
      <c r="N208" s="134"/>
      <c r="O208" s="134"/>
      <c r="P208" s="134"/>
      <c r="Q208" s="134"/>
      <c r="R208" s="134"/>
      <c r="S208" s="134"/>
      <c r="T208" s="134"/>
      <c r="U208" s="134"/>
      <c r="V208" s="134"/>
      <c r="W208" s="129"/>
      <c r="X208" s="185" t="s">
        <v>95</v>
      </c>
      <c r="Y208" s="185"/>
      <c r="Z208" s="185"/>
      <c r="AA208" s="185"/>
      <c r="AB208" s="185"/>
      <c r="AC208" s="185"/>
      <c r="AD208" s="185"/>
      <c r="AE208" s="185"/>
      <c r="AF208" s="185"/>
      <c r="AG208" s="185"/>
      <c r="AH208" s="185"/>
      <c r="AI208" s="185"/>
      <c r="AJ208" s="185"/>
      <c r="AK208" s="185"/>
      <c r="AL208" s="185"/>
      <c r="AM208" s="185"/>
      <c r="AN208" s="185"/>
      <c r="AO208" s="185"/>
      <c r="AP208" s="115"/>
      <c r="AQ208" s="108"/>
      <c r="AR208" s="108"/>
      <c r="AS208" s="108"/>
    </row>
    <row r="209" spans="2:45" ht="18" customHeight="1" thickBot="1" x14ac:dyDescent="0.25">
      <c r="B209" s="101">
        <v>17</v>
      </c>
      <c r="C209" s="129"/>
      <c r="D209" s="129"/>
      <c r="E209" s="131" t="s">
        <v>38</v>
      </c>
      <c r="F209" s="77"/>
      <c r="G209" s="133"/>
      <c r="H209" s="184"/>
      <c r="I209" s="132"/>
      <c r="J209" s="230" t="str">
        <f>IFERROR(VLOOKUP($F209,補助対象機器一覧!$A$2:$K$632,2,FALSE),"")</f>
        <v/>
      </c>
      <c r="K209" s="231"/>
      <c r="L209" s="232"/>
      <c r="M209" s="134"/>
      <c r="N209" s="235" t="str">
        <f>IFERROR(VLOOKUP($F209,補助対象機器一覧!$A$2:$K$632,7,FALSE),"")</f>
        <v/>
      </c>
      <c r="O209" s="236"/>
      <c r="P209" s="236"/>
      <c r="Q209" s="236"/>
      <c r="R209" s="236"/>
      <c r="S209" s="236"/>
      <c r="T209" s="237"/>
      <c r="U209" s="134"/>
      <c r="V209" s="134"/>
      <c r="W209" s="129"/>
      <c r="X209" s="254" t="str">
        <f>IF($B209&lt;=入力シート!$F$22,""&amp;中間シート!X236,"")</f>
        <v/>
      </c>
      <c r="Y209" s="254"/>
      <c r="Z209" s="254"/>
      <c r="AA209" s="254"/>
      <c r="AB209" s="254"/>
      <c r="AC209" s="254"/>
      <c r="AD209" s="254"/>
      <c r="AE209" s="254"/>
      <c r="AF209" s="254"/>
      <c r="AG209" s="254"/>
      <c r="AH209" s="254"/>
      <c r="AI209" s="254"/>
      <c r="AJ209" s="254"/>
      <c r="AK209" s="254"/>
      <c r="AL209" s="254"/>
      <c r="AM209" s="254"/>
      <c r="AN209" s="254"/>
      <c r="AO209" s="254"/>
      <c r="AP209" s="115"/>
      <c r="AQ209" s="136">
        <f>IF(J209&lt;&gt;"",1,0)</f>
        <v>0</v>
      </c>
      <c r="AR209" s="108">
        <f>IF(H209&lt;&gt;"",1,0)</f>
        <v>0</v>
      </c>
      <c r="AS209" s="108"/>
    </row>
    <row r="210" spans="2:45" ht="5.0999999999999996" customHeight="1" thickBot="1" x14ac:dyDescent="0.25">
      <c r="C210" s="129"/>
      <c r="D210" s="129"/>
      <c r="E210" s="131"/>
      <c r="F210" s="137"/>
      <c r="G210" s="133"/>
      <c r="H210" s="184"/>
      <c r="I210" s="132"/>
      <c r="J210" s="137"/>
      <c r="K210" s="137"/>
      <c r="L210" s="137"/>
      <c r="M210" s="134"/>
      <c r="N210" s="137"/>
      <c r="O210" s="137"/>
      <c r="P210" s="137"/>
      <c r="Q210" s="134"/>
      <c r="R210" s="137"/>
      <c r="S210" s="137"/>
      <c r="T210" s="137"/>
      <c r="U210" s="134"/>
      <c r="V210" s="134"/>
      <c r="W210" s="129"/>
      <c r="X210" s="185" t="s">
        <v>95</v>
      </c>
      <c r="Y210" s="185"/>
      <c r="Z210" s="185"/>
      <c r="AA210" s="185"/>
      <c r="AB210" s="185"/>
      <c r="AC210" s="185"/>
      <c r="AD210" s="185"/>
      <c r="AE210" s="185"/>
      <c r="AF210" s="185"/>
      <c r="AG210" s="185"/>
      <c r="AH210" s="185"/>
      <c r="AI210" s="185"/>
      <c r="AJ210" s="185"/>
      <c r="AK210" s="185"/>
      <c r="AL210" s="185"/>
      <c r="AM210" s="185"/>
      <c r="AN210" s="185"/>
      <c r="AO210" s="185"/>
      <c r="AP210" s="115"/>
      <c r="AQ210" s="108"/>
      <c r="AR210" s="108"/>
      <c r="AS210" s="108"/>
    </row>
    <row r="211" spans="2:45" ht="18" customHeight="1" thickBot="1" x14ac:dyDescent="0.25">
      <c r="B211" s="101">
        <v>17</v>
      </c>
      <c r="C211" s="129"/>
      <c r="D211" s="129"/>
      <c r="E211" s="131" t="s">
        <v>39</v>
      </c>
      <c r="F211" s="77"/>
      <c r="G211" s="133"/>
      <c r="H211" s="184"/>
      <c r="I211" s="132"/>
      <c r="J211" s="230" t="str">
        <f>IFERROR(VLOOKUP($F211,補助対象機器一覧!$A$2:$K$632,2,FALSE),"")</f>
        <v/>
      </c>
      <c r="K211" s="231"/>
      <c r="L211" s="232"/>
      <c r="M211" s="134"/>
      <c r="N211" s="235" t="str">
        <f>IFERROR(VLOOKUP($F211,補助対象機器一覧!$A$2:$K$632,7,FALSE),"")</f>
        <v/>
      </c>
      <c r="O211" s="236"/>
      <c r="P211" s="236"/>
      <c r="Q211" s="236"/>
      <c r="R211" s="236"/>
      <c r="S211" s="236"/>
      <c r="T211" s="237"/>
      <c r="U211" s="134"/>
      <c r="V211" s="134"/>
      <c r="W211" s="129"/>
      <c r="X211" s="254" t="str">
        <f>IF($B211&lt;=入力シート!$F$22,""&amp;中間シート!X237,"")</f>
        <v/>
      </c>
      <c r="Y211" s="254"/>
      <c r="Z211" s="254"/>
      <c r="AA211" s="254"/>
      <c r="AB211" s="254"/>
      <c r="AC211" s="254"/>
      <c r="AD211" s="254"/>
      <c r="AE211" s="254"/>
      <c r="AF211" s="254"/>
      <c r="AG211" s="254"/>
      <c r="AH211" s="254"/>
      <c r="AI211" s="254"/>
      <c r="AJ211" s="254"/>
      <c r="AK211" s="254"/>
      <c r="AL211" s="254"/>
      <c r="AM211" s="254"/>
      <c r="AN211" s="254"/>
      <c r="AO211" s="254"/>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5" t="s">
        <v>95</v>
      </c>
      <c r="Y212" s="185"/>
      <c r="Z212" s="185"/>
      <c r="AA212" s="185"/>
      <c r="AB212" s="185"/>
      <c r="AC212" s="185"/>
      <c r="AD212" s="185"/>
      <c r="AE212" s="185"/>
      <c r="AF212" s="185"/>
      <c r="AG212" s="185"/>
      <c r="AH212" s="185"/>
      <c r="AI212" s="185"/>
      <c r="AJ212" s="185"/>
      <c r="AK212" s="185"/>
      <c r="AL212" s="185"/>
      <c r="AM212" s="185"/>
      <c r="AN212" s="185"/>
      <c r="AO212" s="185"/>
      <c r="AQ212" s="108"/>
      <c r="AR212" s="108"/>
      <c r="AS212" s="108"/>
    </row>
    <row r="213" spans="2:45" ht="15.6"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5" t="s">
        <v>95</v>
      </c>
      <c r="Y213" s="185"/>
      <c r="Z213" s="185"/>
      <c r="AA213" s="185"/>
      <c r="AB213" s="185"/>
      <c r="AC213" s="185"/>
      <c r="AD213" s="185"/>
      <c r="AE213" s="185"/>
      <c r="AF213" s="185"/>
      <c r="AG213" s="185"/>
      <c r="AH213" s="185"/>
      <c r="AI213" s="185"/>
      <c r="AJ213" s="185"/>
      <c r="AK213" s="185"/>
      <c r="AL213" s="185"/>
      <c r="AM213" s="185"/>
      <c r="AN213" s="185"/>
      <c r="AO213" s="185"/>
      <c r="AQ213" s="108"/>
      <c r="AR213" s="108"/>
      <c r="AS213" s="108"/>
    </row>
    <row r="214" spans="2:45" ht="18" customHeight="1" thickBot="1" x14ac:dyDescent="0.25">
      <c r="B214" s="101">
        <v>18</v>
      </c>
      <c r="C214" s="108"/>
      <c r="D214" s="143" t="s">
        <v>76</v>
      </c>
      <c r="E214" s="144" t="s">
        <v>37</v>
      </c>
      <c r="F214" s="77"/>
      <c r="G214" s="108"/>
      <c r="H214" s="142"/>
      <c r="I214" s="145"/>
      <c r="J214" s="230" t="str">
        <f>IFERROR(VLOOKUP($F214,補助対象機器一覧!$A$2:$K$632,2,FALSE),"")</f>
        <v/>
      </c>
      <c r="K214" s="231"/>
      <c r="L214" s="232"/>
      <c r="M214" s="142"/>
      <c r="N214" s="235" t="str">
        <f>IFERROR(VLOOKUP($F214,補助対象機器一覧!$A$2:$K$632,7,FALSE),"")</f>
        <v/>
      </c>
      <c r="O214" s="236"/>
      <c r="P214" s="236"/>
      <c r="Q214" s="236"/>
      <c r="R214" s="236"/>
      <c r="S214" s="236"/>
      <c r="T214" s="237"/>
      <c r="U214" s="142"/>
      <c r="V214" s="142"/>
      <c r="W214" s="108"/>
      <c r="X214" s="254" t="str">
        <f>IF($B214&lt;=入力シート!$F$22,""&amp;中間シート!X238,"")</f>
        <v/>
      </c>
      <c r="Y214" s="254"/>
      <c r="Z214" s="254"/>
      <c r="AA214" s="254"/>
      <c r="AB214" s="254"/>
      <c r="AC214" s="254"/>
      <c r="AD214" s="254"/>
      <c r="AE214" s="254"/>
      <c r="AF214" s="254"/>
      <c r="AG214" s="254"/>
      <c r="AH214" s="254"/>
      <c r="AI214" s="254"/>
      <c r="AJ214" s="254"/>
      <c r="AK214" s="254"/>
      <c r="AL214" s="254"/>
      <c r="AM214" s="254"/>
      <c r="AN214" s="254"/>
      <c r="AO214" s="254"/>
      <c r="AQ214" s="136">
        <f>IF(J214&lt;&gt;"",1,0)</f>
        <v>0</v>
      </c>
      <c r="AR214" s="108">
        <f>IF(H214&lt;&gt;"",1,0)</f>
        <v>0</v>
      </c>
      <c r="AS214" s="108"/>
    </row>
    <row r="215" spans="2:45" ht="5.0999999999999996"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5" t="s">
        <v>95</v>
      </c>
      <c r="Y215" s="185"/>
      <c r="Z215" s="185"/>
      <c r="AA215" s="185"/>
      <c r="AB215" s="185"/>
      <c r="AC215" s="185"/>
      <c r="AD215" s="185"/>
      <c r="AE215" s="185"/>
      <c r="AF215" s="185"/>
      <c r="AG215" s="185"/>
      <c r="AH215" s="185"/>
      <c r="AI215" s="185"/>
      <c r="AJ215" s="185"/>
      <c r="AK215" s="185"/>
      <c r="AL215" s="185"/>
      <c r="AM215" s="185"/>
      <c r="AN215" s="185"/>
      <c r="AO215" s="185"/>
      <c r="AP215" s="115"/>
      <c r="AQ215" s="108"/>
      <c r="AR215" s="108"/>
      <c r="AS215" s="108"/>
    </row>
    <row r="216" spans="2:45" ht="18" customHeight="1" thickBot="1" x14ac:dyDescent="0.25">
      <c r="B216" s="101">
        <v>18</v>
      </c>
      <c r="C216" s="108"/>
      <c r="D216" s="108"/>
      <c r="E216" s="144" t="s">
        <v>38</v>
      </c>
      <c r="F216" s="77"/>
      <c r="G216" s="139"/>
      <c r="H216" s="142"/>
      <c r="I216" s="145"/>
      <c r="J216" s="230" t="str">
        <f>IFERROR(VLOOKUP($F216,補助対象機器一覧!$A$2:$K$632,2,FALSE),"")</f>
        <v/>
      </c>
      <c r="K216" s="231"/>
      <c r="L216" s="232"/>
      <c r="M216" s="142"/>
      <c r="N216" s="235" t="str">
        <f>IFERROR(VLOOKUP($F216,補助対象機器一覧!$A$2:$K$632,7,FALSE),"")</f>
        <v/>
      </c>
      <c r="O216" s="236"/>
      <c r="P216" s="236"/>
      <c r="Q216" s="236"/>
      <c r="R216" s="236"/>
      <c r="S216" s="236"/>
      <c r="T216" s="237"/>
      <c r="U216" s="142"/>
      <c r="V216" s="142"/>
      <c r="W216" s="108"/>
      <c r="X216" s="254" t="str">
        <f>IF($B216&lt;=入力シート!$F$22,""&amp;中間シート!X239,"")</f>
        <v/>
      </c>
      <c r="Y216" s="254"/>
      <c r="Z216" s="254"/>
      <c r="AA216" s="254"/>
      <c r="AB216" s="254"/>
      <c r="AC216" s="254"/>
      <c r="AD216" s="254"/>
      <c r="AE216" s="254"/>
      <c r="AF216" s="254"/>
      <c r="AG216" s="254"/>
      <c r="AH216" s="254"/>
      <c r="AI216" s="254"/>
      <c r="AJ216" s="254"/>
      <c r="AK216" s="254"/>
      <c r="AL216" s="254"/>
      <c r="AM216" s="254"/>
      <c r="AN216" s="254"/>
      <c r="AO216" s="254"/>
      <c r="AP216" s="115"/>
      <c r="AQ216" s="136">
        <f>IF(J216&lt;&gt;"",1,0)</f>
        <v>0</v>
      </c>
      <c r="AR216" s="108">
        <f>IF(H216&lt;&gt;"",1,0)</f>
        <v>0</v>
      </c>
      <c r="AS216" s="108"/>
    </row>
    <row r="217" spans="2:45" ht="5.0999999999999996"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5" t="s">
        <v>95</v>
      </c>
      <c r="Y217" s="185"/>
      <c r="Z217" s="185"/>
      <c r="AA217" s="185"/>
      <c r="AB217" s="185"/>
      <c r="AC217" s="185"/>
      <c r="AD217" s="185"/>
      <c r="AE217" s="185"/>
      <c r="AF217" s="185"/>
      <c r="AG217" s="185"/>
      <c r="AH217" s="185"/>
      <c r="AI217" s="185"/>
      <c r="AJ217" s="185"/>
      <c r="AK217" s="185"/>
      <c r="AL217" s="185"/>
      <c r="AM217" s="185"/>
      <c r="AN217" s="185"/>
      <c r="AO217" s="185"/>
      <c r="AP217" s="115"/>
      <c r="AQ217" s="108"/>
      <c r="AR217" s="108"/>
      <c r="AS217" s="108"/>
    </row>
    <row r="218" spans="2:45" ht="18" customHeight="1" thickBot="1" x14ac:dyDescent="0.25">
      <c r="B218" s="101">
        <v>18</v>
      </c>
      <c r="C218" s="108"/>
      <c r="D218" s="108"/>
      <c r="E218" s="144" t="s">
        <v>39</v>
      </c>
      <c r="F218" s="77"/>
      <c r="G218" s="139"/>
      <c r="H218" s="142"/>
      <c r="I218" s="145"/>
      <c r="J218" s="230" t="str">
        <f>IFERROR(VLOOKUP($F218,補助対象機器一覧!$A$2:$K$632,2,FALSE),"")</f>
        <v/>
      </c>
      <c r="K218" s="231"/>
      <c r="L218" s="232"/>
      <c r="M218" s="142"/>
      <c r="N218" s="235" t="str">
        <f>IFERROR(VLOOKUP($F218,補助対象機器一覧!$A$2:$K$632,7,FALSE),"")</f>
        <v/>
      </c>
      <c r="O218" s="236"/>
      <c r="P218" s="236"/>
      <c r="Q218" s="236"/>
      <c r="R218" s="236"/>
      <c r="S218" s="236"/>
      <c r="T218" s="237"/>
      <c r="U218" s="142"/>
      <c r="V218" s="142"/>
      <c r="W218" s="108"/>
      <c r="X218" s="254" t="str">
        <f>IF($B218&lt;=入力シート!$F$22,""&amp;中間シート!X240,"")</f>
        <v/>
      </c>
      <c r="Y218" s="254"/>
      <c r="Z218" s="254"/>
      <c r="AA218" s="254"/>
      <c r="AB218" s="254"/>
      <c r="AC218" s="254"/>
      <c r="AD218" s="254"/>
      <c r="AE218" s="254"/>
      <c r="AF218" s="254"/>
      <c r="AG218" s="254"/>
      <c r="AH218" s="254"/>
      <c r="AI218" s="254"/>
      <c r="AJ218" s="254"/>
      <c r="AK218" s="254"/>
      <c r="AL218" s="254"/>
      <c r="AM218" s="254"/>
      <c r="AN218" s="254"/>
      <c r="AO218" s="254"/>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5" t="s">
        <v>95</v>
      </c>
      <c r="Y219" s="185"/>
      <c r="Z219" s="185"/>
      <c r="AA219" s="185"/>
      <c r="AB219" s="185"/>
      <c r="AC219" s="185"/>
      <c r="AD219" s="185"/>
      <c r="AE219" s="185"/>
      <c r="AF219" s="185"/>
      <c r="AG219" s="185"/>
      <c r="AH219" s="185"/>
      <c r="AI219" s="185"/>
      <c r="AJ219" s="185"/>
      <c r="AK219" s="185"/>
      <c r="AL219" s="185"/>
      <c r="AM219" s="185"/>
      <c r="AN219" s="185"/>
      <c r="AO219" s="185"/>
      <c r="AQ219" s="108"/>
      <c r="AR219" s="108"/>
      <c r="AS219" s="108"/>
    </row>
    <row r="220" spans="2:45" ht="15.6"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5" t="s">
        <v>95</v>
      </c>
      <c r="Y220" s="185"/>
      <c r="Z220" s="185"/>
      <c r="AA220" s="185"/>
      <c r="AB220" s="185"/>
      <c r="AC220" s="185"/>
      <c r="AD220" s="185"/>
      <c r="AE220" s="185"/>
      <c r="AF220" s="185"/>
      <c r="AG220" s="185"/>
      <c r="AH220" s="185"/>
      <c r="AI220" s="185"/>
      <c r="AJ220" s="185"/>
      <c r="AK220" s="185"/>
      <c r="AL220" s="185"/>
      <c r="AM220" s="185"/>
      <c r="AN220" s="185"/>
      <c r="AO220" s="185"/>
      <c r="AQ220" s="108"/>
      <c r="AR220" s="108"/>
      <c r="AS220" s="108"/>
    </row>
    <row r="221" spans="2:45" ht="18" customHeight="1" thickBot="1" x14ac:dyDescent="0.25">
      <c r="B221" s="101">
        <v>19</v>
      </c>
      <c r="C221" s="129"/>
      <c r="D221" s="130" t="s">
        <v>77</v>
      </c>
      <c r="E221" s="131" t="s">
        <v>37</v>
      </c>
      <c r="F221" s="77"/>
      <c r="G221" s="129"/>
      <c r="H221" s="184"/>
      <c r="I221" s="132"/>
      <c r="J221" s="230" t="str">
        <f>IFERROR(VLOOKUP($F221,補助対象機器一覧!$A$2:$K$632,2,FALSE),"")</f>
        <v/>
      </c>
      <c r="K221" s="231"/>
      <c r="L221" s="232"/>
      <c r="M221" s="134"/>
      <c r="N221" s="235" t="str">
        <f>IFERROR(VLOOKUP($F221,補助対象機器一覧!$A$2:$K$632,7,FALSE),"")</f>
        <v/>
      </c>
      <c r="O221" s="236"/>
      <c r="P221" s="236"/>
      <c r="Q221" s="236"/>
      <c r="R221" s="236"/>
      <c r="S221" s="236"/>
      <c r="T221" s="237"/>
      <c r="U221" s="134"/>
      <c r="V221" s="134"/>
      <c r="W221" s="129"/>
      <c r="X221" s="254" t="str">
        <f>IF($B221&lt;=入力シート!$F$22,""&amp;中間シート!X241,"")</f>
        <v/>
      </c>
      <c r="Y221" s="254"/>
      <c r="Z221" s="254"/>
      <c r="AA221" s="254"/>
      <c r="AB221" s="254"/>
      <c r="AC221" s="254"/>
      <c r="AD221" s="254"/>
      <c r="AE221" s="254"/>
      <c r="AF221" s="254"/>
      <c r="AG221" s="254"/>
      <c r="AH221" s="254"/>
      <c r="AI221" s="254"/>
      <c r="AJ221" s="254"/>
      <c r="AK221" s="254"/>
      <c r="AL221" s="254"/>
      <c r="AM221" s="254"/>
      <c r="AN221" s="254"/>
      <c r="AO221" s="254"/>
      <c r="AQ221" s="136">
        <f>IF(J221&lt;&gt;"",1,0)</f>
        <v>0</v>
      </c>
      <c r="AR221" s="108">
        <f>IF(H221&lt;&gt;"",1,0)</f>
        <v>0</v>
      </c>
      <c r="AS221" s="108"/>
    </row>
    <row r="222" spans="2:45" ht="5.0999999999999996" customHeight="1" thickBot="1" x14ac:dyDescent="0.25">
      <c r="C222" s="129"/>
      <c r="D222" s="129"/>
      <c r="E222" s="133"/>
      <c r="F222" s="134"/>
      <c r="G222" s="133"/>
      <c r="H222" s="184"/>
      <c r="I222" s="132"/>
      <c r="J222" s="134"/>
      <c r="K222" s="134"/>
      <c r="L222" s="134"/>
      <c r="M222" s="134"/>
      <c r="N222" s="134"/>
      <c r="O222" s="134"/>
      <c r="P222" s="134"/>
      <c r="Q222" s="134"/>
      <c r="R222" s="134"/>
      <c r="S222" s="134"/>
      <c r="T222" s="134"/>
      <c r="U222" s="134"/>
      <c r="V222" s="134"/>
      <c r="W222" s="129"/>
      <c r="X222" s="185" t="s">
        <v>95</v>
      </c>
      <c r="Y222" s="185"/>
      <c r="Z222" s="185"/>
      <c r="AA222" s="185"/>
      <c r="AB222" s="185"/>
      <c r="AC222" s="185"/>
      <c r="AD222" s="185"/>
      <c r="AE222" s="185"/>
      <c r="AF222" s="185"/>
      <c r="AG222" s="185"/>
      <c r="AH222" s="185"/>
      <c r="AI222" s="185"/>
      <c r="AJ222" s="185"/>
      <c r="AK222" s="185"/>
      <c r="AL222" s="185"/>
      <c r="AM222" s="185"/>
      <c r="AN222" s="185"/>
      <c r="AO222" s="185"/>
      <c r="AP222" s="115"/>
      <c r="AQ222" s="108"/>
      <c r="AR222" s="108"/>
      <c r="AS222" s="108"/>
    </row>
    <row r="223" spans="2:45" ht="18" customHeight="1" thickBot="1" x14ac:dyDescent="0.25">
      <c r="B223" s="101">
        <v>19</v>
      </c>
      <c r="C223" s="129"/>
      <c r="D223" s="129"/>
      <c r="E223" s="131" t="s">
        <v>38</v>
      </c>
      <c r="F223" s="77"/>
      <c r="G223" s="133"/>
      <c r="H223" s="184"/>
      <c r="I223" s="132"/>
      <c r="J223" s="230" t="str">
        <f>IFERROR(VLOOKUP($F223,補助対象機器一覧!$A$2:$K$632,2,FALSE),"")</f>
        <v/>
      </c>
      <c r="K223" s="231"/>
      <c r="L223" s="232"/>
      <c r="M223" s="134"/>
      <c r="N223" s="235" t="str">
        <f>IFERROR(VLOOKUP($F223,補助対象機器一覧!$A$2:$K$632,7,FALSE),"")</f>
        <v/>
      </c>
      <c r="O223" s="236"/>
      <c r="P223" s="236"/>
      <c r="Q223" s="236"/>
      <c r="R223" s="236"/>
      <c r="S223" s="236"/>
      <c r="T223" s="237"/>
      <c r="U223" s="134"/>
      <c r="V223" s="134"/>
      <c r="W223" s="129"/>
      <c r="X223" s="254" t="str">
        <f>IF($B223&lt;=入力シート!$F$22,""&amp;中間シート!X242,"")</f>
        <v/>
      </c>
      <c r="Y223" s="254"/>
      <c r="Z223" s="254"/>
      <c r="AA223" s="254"/>
      <c r="AB223" s="254"/>
      <c r="AC223" s="254"/>
      <c r="AD223" s="254"/>
      <c r="AE223" s="254"/>
      <c r="AF223" s="254"/>
      <c r="AG223" s="254"/>
      <c r="AH223" s="254"/>
      <c r="AI223" s="254"/>
      <c r="AJ223" s="254"/>
      <c r="AK223" s="254"/>
      <c r="AL223" s="254"/>
      <c r="AM223" s="254"/>
      <c r="AN223" s="254"/>
      <c r="AO223" s="254"/>
      <c r="AP223" s="115"/>
      <c r="AQ223" s="136">
        <f>IF(J223&lt;&gt;"",1,0)</f>
        <v>0</v>
      </c>
      <c r="AR223" s="108">
        <f>IF(H223&lt;&gt;"",1,0)</f>
        <v>0</v>
      </c>
      <c r="AS223" s="108"/>
    </row>
    <row r="224" spans="2:45" ht="5.0999999999999996" customHeight="1" thickBot="1" x14ac:dyDescent="0.25">
      <c r="C224" s="129"/>
      <c r="D224" s="129"/>
      <c r="E224" s="131"/>
      <c r="F224" s="137"/>
      <c r="G224" s="133"/>
      <c r="H224" s="184"/>
      <c r="I224" s="132"/>
      <c r="J224" s="137"/>
      <c r="K224" s="137"/>
      <c r="L224" s="137"/>
      <c r="M224" s="134"/>
      <c r="N224" s="137"/>
      <c r="O224" s="137"/>
      <c r="P224" s="137"/>
      <c r="Q224" s="134"/>
      <c r="R224" s="137"/>
      <c r="S224" s="137"/>
      <c r="T224" s="137"/>
      <c r="U224" s="134"/>
      <c r="V224" s="134"/>
      <c r="W224" s="129"/>
      <c r="X224" s="185" t="s">
        <v>95</v>
      </c>
      <c r="Y224" s="185"/>
      <c r="Z224" s="185"/>
      <c r="AA224" s="185"/>
      <c r="AB224" s="185"/>
      <c r="AC224" s="185"/>
      <c r="AD224" s="185"/>
      <c r="AE224" s="185"/>
      <c r="AF224" s="185"/>
      <c r="AG224" s="185"/>
      <c r="AH224" s="185"/>
      <c r="AI224" s="185"/>
      <c r="AJ224" s="185"/>
      <c r="AK224" s="185"/>
      <c r="AL224" s="185"/>
      <c r="AM224" s="185"/>
      <c r="AN224" s="185"/>
      <c r="AO224" s="185"/>
      <c r="AP224" s="115"/>
      <c r="AQ224" s="108"/>
      <c r="AR224" s="108"/>
      <c r="AS224" s="108"/>
    </row>
    <row r="225" spans="2:45" ht="18" customHeight="1" thickBot="1" x14ac:dyDescent="0.25">
      <c r="B225" s="101">
        <v>19</v>
      </c>
      <c r="C225" s="129"/>
      <c r="D225" s="129"/>
      <c r="E225" s="131" t="s">
        <v>39</v>
      </c>
      <c r="F225" s="77"/>
      <c r="G225" s="133"/>
      <c r="H225" s="184"/>
      <c r="I225" s="132"/>
      <c r="J225" s="230" t="str">
        <f>IFERROR(VLOOKUP($F225,補助対象機器一覧!$A$2:$K$632,2,FALSE),"")</f>
        <v/>
      </c>
      <c r="K225" s="231"/>
      <c r="L225" s="232"/>
      <c r="M225" s="134"/>
      <c r="N225" s="235" t="str">
        <f>IFERROR(VLOOKUP($F225,補助対象機器一覧!$A$2:$K$632,7,FALSE),"")</f>
        <v/>
      </c>
      <c r="O225" s="236"/>
      <c r="P225" s="236"/>
      <c r="Q225" s="236"/>
      <c r="R225" s="236"/>
      <c r="S225" s="236"/>
      <c r="T225" s="237"/>
      <c r="U225" s="134"/>
      <c r="V225" s="134"/>
      <c r="W225" s="129"/>
      <c r="X225" s="254" t="str">
        <f>IF($B225&lt;=入力シート!$F$22,""&amp;中間シート!X243,"")</f>
        <v/>
      </c>
      <c r="Y225" s="254"/>
      <c r="Z225" s="254"/>
      <c r="AA225" s="254"/>
      <c r="AB225" s="254"/>
      <c r="AC225" s="254"/>
      <c r="AD225" s="254"/>
      <c r="AE225" s="254"/>
      <c r="AF225" s="254"/>
      <c r="AG225" s="254"/>
      <c r="AH225" s="254"/>
      <c r="AI225" s="254"/>
      <c r="AJ225" s="254"/>
      <c r="AK225" s="254"/>
      <c r="AL225" s="254"/>
      <c r="AM225" s="254"/>
      <c r="AN225" s="254"/>
      <c r="AO225" s="254"/>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5" t="s">
        <v>95</v>
      </c>
      <c r="Y226" s="185"/>
      <c r="Z226" s="185"/>
      <c r="AA226" s="185"/>
      <c r="AB226" s="185"/>
      <c r="AC226" s="185"/>
      <c r="AD226" s="185"/>
      <c r="AE226" s="185"/>
      <c r="AF226" s="185"/>
      <c r="AG226" s="185"/>
      <c r="AH226" s="185"/>
      <c r="AI226" s="185"/>
      <c r="AJ226" s="185"/>
      <c r="AK226" s="185"/>
      <c r="AL226" s="185"/>
      <c r="AM226" s="185"/>
      <c r="AN226" s="185"/>
      <c r="AO226" s="185"/>
      <c r="AQ226" s="108"/>
      <c r="AR226" s="108"/>
      <c r="AS226" s="108"/>
    </row>
    <row r="227" spans="2:45" ht="15.6"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5" t="s">
        <v>95</v>
      </c>
      <c r="Y227" s="185"/>
      <c r="Z227" s="185"/>
      <c r="AA227" s="185"/>
      <c r="AB227" s="185"/>
      <c r="AC227" s="185"/>
      <c r="AD227" s="185"/>
      <c r="AE227" s="185"/>
      <c r="AF227" s="185"/>
      <c r="AG227" s="185"/>
      <c r="AH227" s="185"/>
      <c r="AI227" s="185"/>
      <c r="AJ227" s="185"/>
      <c r="AK227" s="185"/>
      <c r="AL227" s="185"/>
      <c r="AM227" s="185"/>
      <c r="AN227" s="185"/>
      <c r="AO227" s="185"/>
      <c r="AQ227" s="108"/>
      <c r="AR227" s="108"/>
      <c r="AS227" s="108"/>
    </row>
    <row r="228" spans="2:45" ht="18" customHeight="1" thickBot="1" x14ac:dyDescent="0.25">
      <c r="B228" s="101">
        <v>20</v>
      </c>
      <c r="C228" s="108"/>
      <c r="D228" s="143" t="s">
        <v>78</v>
      </c>
      <c r="E228" s="144" t="s">
        <v>37</v>
      </c>
      <c r="F228" s="77"/>
      <c r="G228" s="108"/>
      <c r="H228" s="142"/>
      <c r="I228" s="145"/>
      <c r="J228" s="230" t="str">
        <f>IFERROR(VLOOKUP($F228,補助対象機器一覧!$A$2:$K$632,2,FALSE),"")</f>
        <v/>
      </c>
      <c r="K228" s="231"/>
      <c r="L228" s="232"/>
      <c r="M228" s="142"/>
      <c r="N228" s="235" t="str">
        <f>IFERROR(VLOOKUP($F228,補助対象機器一覧!$A$2:$K$632,7,FALSE),"")</f>
        <v/>
      </c>
      <c r="O228" s="236"/>
      <c r="P228" s="236"/>
      <c r="Q228" s="236"/>
      <c r="R228" s="236"/>
      <c r="S228" s="236"/>
      <c r="T228" s="237"/>
      <c r="U228" s="142"/>
      <c r="V228" s="142"/>
      <c r="W228" s="108"/>
      <c r="X228" s="254" t="str">
        <f>IF($B228&lt;=入力シート!$F$22,""&amp;中間シート!X244,"")</f>
        <v/>
      </c>
      <c r="Y228" s="254"/>
      <c r="Z228" s="254"/>
      <c r="AA228" s="254"/>
      <c r="AB228" s="254"/>
      <c r="AC228" s="254"/>
      <c r="AD228" s="254"/>
      <c r="AE228" s="254"/>
      <c r="AF228" s="254"/>
      <c r="AG228" s="254"/>
      <c r="AH228" s="254"/>
      <c r="AI228" s="254"/>
      <c r="AJ228" s="254"/>
      <c r="AK228" s="254"/>
      <c r="AL228" s="254"/>
      <c r="AM228" s="254"/>
      <c r="AN228" s="254"/>
      <c r="AO228" s="254"/>
      <c r="AQ228" s="136">
        <f>IF(J228&lt;&gt;"",1,0)</f>
        <v>0</v>
      </c>
      <c r="AR228" s="108">
        <f>IF(H228&lt;&gt;"",1,0)</f>
        <v>0</v>
      </c>
      <c r="AS228" s="108"/>
    </row>
    <row r="229" spans="2:45" ht="5.0999999999999996"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5" t="s">
        <v>95</v>
      </c>
      <c r="Y229" s="185"/>
      <c r="Z229" s="185"/>
      <c r="AA229" s="185"/>
      <c r="AB229" s="185"/>
      <c r="AC229" s="185"/>
      <c r="AD229" s="185"/>
      <c r="AE229" s="185"/>
      <c r="AF229" s="185"/>
      <c r="AG229" s="185"/>
      <c r="AH229" s="185"/>
      <c r="AI229" s="185"/>
      <c r="AJ229" s="185"/>
      <c r="AK229" s="185"/>
      <c r="AL229" s="185"/>
      <c r="AM229" s="185"/>
      <c r="AN229" s="185"/>
      <c r="AO229" s="185"/>
      <c r="AP229" s="115"/>
      <c r="AQ229" s="108"/>
      <c r="AR229" s="108"/>
      <c r="AS229" s="108"/>
    </row>
    <row r="230" spans="2:45" ht="18" customHeight="1" thickBot="1" x14ac:dyDescent="0.25">
      <c r="B230" s="101">
        <v>20</v>
      </c>
      <c r="C230" s="108"/>
      <c r="D230" s="108"/>
      <c r="E230" s="144" t="s">
        <v>38</v>
      </c>
      <c r="F230" s="77"/>
      <c r="G230" s="139"/>
      <c r="H230" s="142"/>
      <c r="I230" s="145"/>
      <c r="J230" s="230" t="str">
        <f>IFERROR(VLOOKUP($F230,補助対象機器一覧!$A$2:$K$632,2,FALSE),"")</f>
        <v/>
      </c>
      <c r="K230" s="231"/>
      <c r="L230" s="232"/>
      <c r="M230" s="142"/>
      <c r="N230" s="235" t="str">
        <f>IFERROR(VLOOKUP($F230,補助対象機器一覧!$A$2:$K$632,7,FALSE),"")</f>
        <v/>
      </c>
      <c r="O230" s="236"/>
      <c r="P230" s="236"/>
      <c r="Q230" s="236"/>
      <c r="R230" s="236"/>
      <c r="S230" s="236"/>
      <c r="T230" s="237"/>
      <c r="U230" s="142"/>
      <c r="V230" s="142"/>
      <c r="W230" s="108"/>
      <c r="X230" s="254" t="str">
        <f>IF($B230&lt;=入力シート!$F$22,""&amp;中間シート!X245,"")</f>
        <v/>
      </c>
      <c r="Y230" s="254"/>
      <c r="Z230" s="254"/>
      <c r="AA230" s="254"/>
      <c r="AB230" s="254"/>
      <c r="AC230" s="254"/>
      <c r="AD230" s="254"/>
      <c r="AE230" s="254"/>
      <c r="AF230" s="254"/>
      <c r="AG230" s="254"/>
      <c r="AH230" s="254"/>
      <c r="AI230" s="254"/>
      <c r="AJ230" s="254"/>
      <c r="AK230" s="254"/>
      <c r="AL230" s="254"/>
      <c r="AM230" s="254"/>
      <c r="AN230" s="254"/>
      <c r="AO230" s="254"/>
      <c r="AP230" s="115"/>
      <c r="AQ230" s="136">
        <f>IF(J230&lt;&gt;"",1,0)</f>
        <v>0</v>
      </c>
      <c r="AR230" s="108">
        <f>IF(H230&lt;&gt;"",1,0)</f>
        <v>0</v>
      </c>
      <c r="AS230" s="108"/>
    </row>
    <row r="231" spans="2:45" ht="5.0999999999999996"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5" t="s">
        <v>95</v>
      </c>
      <c r="Y231" s="185"/>
      <c r="Z231" s="185"/>
      <c r="AA231" s="185"/>
      <c r="AB231" s="185"/>
      <c r="AC231" s="185"/>
      <c r="AD231" s="185"/>
      <c r="AE231" s="185"/>
      <c r="AF231" s="185"/>
      <c r="AG231" s="185"/>
      <c r="AH231" s="185"/>
      <c r="AI231" s="185"/>
      <c r="AJ231" s="185"/>
      <c r="AK231" s="185"/>
      <c r="AL231" s="185"/>
      <c r="AM231" s="185"/>
      <c r="AN231" s="185"/>
      <c r="AO231" s="185"/>
      <c r="AP231" s="115"/>
      <c r="AQ231" s="108"/>
      <c r="AR231" s="108"/>
      <c r="AS231" s="108"/>
    </row>
    <row r="232" spans="2:45" ht="18" customHeight="1" thickBot="1" x14ac:dyDescent="0.25">
      <c r="B232" s="101">
        <v>20</v>
      </c>
      <c r="C232" s="108"/>
      <c r="D232" s="108"/>
      <c r="E232" s="144" t="s">
        <v>39</v>
      </c>
      <c r="F232" s="77"/>
      <c r="G232" s="139"/>
      <c r="H232" s="142"/>
      <c r="I232" s="145"/>
      <c r="J232" s="230" t="str">
        <f>IFERROR(VLOOKUP($F232,補助対象機器一覧!$A$2:$K$632,2,FALSE),"")</f>
        <v/>
      </c>
      <c r="K232" s="231"/>
      <c r="L232" s="232"/>
      <c r="M232" s="142"/>
      <c r="N232" s="235" t="str">
        <f>IFERROR(VLOOKUP($F232,補助対象機器一覧!$A$2:$K$632,7,FALSE),"")</f>
        <v/>
      </c>
      <c r="O232" s="236"/>
      <c r="P232" s="236"/>
      <c r="Q232" s="236"/>
      <c r="R232" s="236"/>
      <c r="S232" s="236"/>
      <c r="T232" s="237"/>
      <c r="U232" s="142"/>
      <c r="V232" s="142"/>
      <c r="W232" s="108"/>
      <c r="X232" s="254" t="str">
        <f>IF($B232&lt;=入力シート!$F$22,""&amp;中間シート!X246,"")</f>
        <v/>
      </c>
      <c r="Y232" s="254"/>
      <c r="Z232" s="254"/>
      <c r="AA232" s="254"/>
      <c r="AB232" s="254"/>
      <c r="AC232" s="254"/>
      <c r="AD232" s="254"/>
      <c r="AE232" s="254"/>
      <c r="AF232" s="254"/>
      <c r="AG232" s="254"/>
      <c r="AH232" s="254"/>
      <c r="AI232" s="254"/>
      <c r="AJ232" s="254"/>
      <c r="AK232" s="254"/>
      <c r="AL232" s="254"/>
      <c r="AM232" s="254"/>
      <c r="AN232" s="254"/>
      <c r="AO232" s="254"/>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5" t="s">
        <v>95</v>
      </c>
      <c r="Y233" s="185"/>
      <c r="Z233" s="185"/>
      <c r="AA233" s="185"/>
      <c r="AB233" s="185"/>
      <c r="AC233" s="185"/>
      <c r="AD233" s="185"/>
      <c r="AE233" s="185"/>
      <c r="AF233" s="185"/>
      <c r="AG233" s="185"/>
      <c r="AH233" s="185"/>
      <c r="AI233" s="185"/>
      <c r="AJ233" s="185"/>
      <c r="AK233" s="185"/>
      <c r="AL233" s="185"/>
      <c r="AM233" s="185"/>
      <c r="AN233" s="185"/>
      <c r="AO233" s="185"/>
      <c r="AQ233" s="108"/>
      <c r="AR233" s="108"/>
      <c r="AS233" s="108"/>
    </row>
    <row r="234" spans="2:45" ht="15.6"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5" t="s">
        <v>95</v>
      </c>
      <c r="Y234" s="185"/>
      <c r="Z234" s="185"/>
      <c r="AA234" s="185"/>
      <c r="AB234" s="185"/>
      <c r="AC234" s="185"/>
      <c r="AD234" s="185"/>
      <c r="AE234" s="185"/>
      <c r="AF234" s="185"/>
      <c r="AG234" s="185"/>
      <c r="AH234" s="185"/>
      <c r="AI234" s="185"/>
      <c r="AJ234" s="185"/>
      <c r="AK234" s="185"/>
      <c r="AL234" s="185"/>
      <c r="AM234" s="185"/>
      <c r="AN234" s="185"/>
      <c r="AO234" s="185"/>
      <c r="AQ234" s="108"/>
      <c r="AR234" s="108"/>
      <c r="AS234" s="108"/>
    </row>
    <row r="235" spans="2:45" ht="18" customHeight="1" thickBot="1" x14ac:dyDescent="0.25">
      <c r="B235" s="101">
        <v>21</v>
      </c>
      <c r="C235" s="129"/>
      <c r="D235" s="130" t="s">
        <v>79</v>
      </c>
      <c r="E235" s="131" t="s">
        <v>37</v>
      </c>
      <c r="F235" s="77"/>
      <c r="G235" s="129"/>
      <c r="H235" s="184"/>
      <c r="I235" s="132"/>
      <c r="J235" s="230" t="str">
        <f>IFERROR(VLOOKUP($F235,補助対象機器一覧!$A$2:$K$632,2,FALSE),"")</f>
        <v/>
      </c>
      <c r="K235" s="231"/>
      <c r="L235" s="232"/>
      <c r="M235" s="134"/>
      <c r="N235" s="235" t="str">
        <f>IFERROR(VLOOKUP($F235,補助対象機器一覧!$A$2:$K$632,7,FALSE),"")</f>
        <v/>
      </c>
      <c r="O235" s="236"/>
      <c r="P235" s="236"/>
      <c r="Q235" s="236"/>
      <c r="R235" s="236"/>
      <c r="S235" s="236"/>
      <c r="T235" s="237"/>
      <c r="U235" s="134"/>
      <c r="V235" s="134"/>
      <c r="W235" s="129"/>
      <c r="X235" s="254" t="str">
        <f>IF($B235&lt;=入力シート!$F$22,""&amp;中間シート!X247,"")</f>
        <v/>
      </c>
      <c r="Y235" s="254"/>
      <c r="Z235" s="254"/>
      <c r="AA235" s="254"/>
      <c r="AB235" s="254"/>
      <c r="AC235" s="254"/>
      <c r="AD235" s="254"/>
      <c r="AE235" s="254"/>
      <c r="AF235" s="254"/>
      <c r="AG235" s="254"/>
      <c r="AH235" s="254"/>
      <c r="AI235" s="254"/>
      <c r="AJ235" s="254"/>
      <c r="AK235" s="254"/>
      <c r="AL235" s="254"/>
      <c r="AM235" s="254"/>
      <c r="AN235" s="254"/>
      <c r="AO235" s="254"/>
      <c r="AQ235" s="136">
        <f>IF(J235&lt;&gt;"",1,0)</f>
        <v>0</v>
      </c>
      <c r="AR235" s="108">
        <f>IF(H235&lt;&gt;"",1,0)</f>
        <v>0</v>
      </c>
      <c r="AS235" s="108"/>
    </row>
    <row r="236" spans="2:45" ht="5.0999999999999996" customHeight="1" thickBot="1" x14ac:dyDescent="0.25">
      <c r="C236" s="129"/>
      <c r="D236" s="129"/>
      <c r="E236" s="131"/>
      <c r="F236" s="134"/>
      <c r="G236" s="133"/>
      <c r="H236" s="184"/>
      <c r="I236" s="132"/>
      <c r="J236" s="134"/>
      <c r="K236" s="134"/>
      <c r="L236" s="134"/>
      <c r="M236" s="134"/>
      <c r="N236" s="134"/>
      <c r="O236" s="134"/>
      <c r="P236" s="134"/>
      <c r="Q236" s="134"/>
      <c r="R236" s="134"/>
      <c r="S236" s="134"/>
      <c r="T236" s="134"/>
      <c r="U236" s="134"/>
      <c r="V236" s="134"/>
      <c r="W236" s="129"/>
      <c r="X236" s="185" t="s">
        <v>95</v>
      </c>
      <c r="Y236" s="185"/>
      <c r="Z236" s="185"/>
      <c r="AA236" s="185"/>
      <c r="AB236" s="185"/>
      <c r="AC236" s="185"/>
      <c r="AD236" s="185"/>
      <c r="AE236" s="185"/>
      <c r="AF236" s="185"/>
      <c r="AG236" s="185"/>
      <c r="AH236" s="185"/>
      <c r="AI236" s="185"/>
      <c r="AJ236" s="185"/>
      <c r="AK236" s="185"/>
      <c r="AL236" s="185"/>
      <c r="AM236" s="185"/>
      <c r="AN236" s="185"/>
      <c r="AO236" s="185"/>
      <c r="AP236" s="115"/>
      <c r="AQ236" s="108"/>
      <c r="AR236" s="108"/>
      <c r="AS236" s="108"/>
    </row>
    <row r="237" spans="2:45" ht="18" customHeight="1" thickBot="1" x14ac:dyDescent="0.25">
      <c r="B237" s="101">
        <v>21</v>
      </c>
      <c r="C237" s="129"/>
      <c r="D237" s="129"/>
      <c r="E237" s="131" t="s">
        <v>38</v>
      </c>
      <c r="F237" s="77"/>
      <c r="G237" s="133"/>
      <c r="H237" s="184"/>
      <c r="I237" s="132"/>
      <c r="J237" s="230" t="str">
        <f>IFERROR(VLOOKUP($F237,補助対象機器一覧!$A$2:$K$632,2,FALSE),"")</f>
        <v/>
      </c>
      <c r="K237" s="231"/>
      <c r="L237" s="232"/>
      <c r="M237" s="134"/>
      <c r="N237" s="235" t="str">
        <f>IFERROR(VLOOKUP($F237,補助対象機器一覧!$A$2:$K$632,7,FALSE),"")</f>
        <v/>
      </c>
      <c r="O237" s="236"/>
      <c r="P237" s="236"/>
      <c r="Q237" s="236"/>
      <c r="R237" s="236"/>
      <c r="S237" s="236"/>
      <c r="T237" s="237"/>
      <c r="U237" s="134"/>
      <c r="V237" s="134"/>
      <c r="W237" s="129"/>
      <c r="X237" s="254" t="str">
        <f>IF($B237&lt;=入力シート!$F$22,""&amp;中間シート!X248,"")</f>
        <v/>
      </c>
      <c r="Y237" s="254"/>
      <c r="Z237" s="254"/>
      <c r="AA237" s="254"/>
      <c r="AB237" s="254"/>
      <c r="AC237" s="254"/>
      <c r="AD237" s="254"/>
      <c r="AE237" s="254"/>
      <c r="AF237" s="254"/>
      <c r="AG237" s="254"/>
      <c r="AH237" s="254"/>
      <c r="AI237" s="254"/>
      <c r="AJ237" s="254"/>
      <c r="AK237" s="254"/>
      <c r="AL237" s="254"/>
      <c r="AM237" s="254"/>
      <c r="AN237" s="254"/>
      <c r="AO237" s="254"/>
      <c r="AP237" s="115"/>
      <c r="AQ237" s="136">
        <f>IF(J237&lt;&gt;"",1,0)</f>
        <v>0</v>
      </c>
      <c r="AR237" s="108">
        <f>IF(H237&lt;&gt;"",1,0)</f>
        <v>0</v>
      </c>
      <c r="AS237" s="108"/>
    </row>
    <row r="238" spans="2:45" ht="5.0999999999999996" customHeight="1" thickBot="1" x14ac:dyDescent="0.25">
      <c r="C238" s="129"/>
      <c r="D238" s="129"/>
      <c r="E238" s="131"/>
      <c r="F238" s="137"/>
      <c r="G238" s="133"/>
      <c r="H238" s="184"/>
      <c r="I238" s="132"/>
      <c r="J238" s="137"/>
      <c r="K238" s="137"/>
      <c r="L238" s="137"/>
      <c r="M238" s="134"/>
      <c r="N238" s="137"/>
      <c r="O238" s="137"/>
      <c r="P238" s="137"/>
      <c r="Q238" s="134"/>
      <c r="R238" s="137"/>
      <c r="S238" s="137"/>
      <c r="T238" s="137"/>
      <c r="U238" s="134"/>
      <c r="V238" s="134"/>
      <c r="W238" s="129"/>
      <c r="X238" s="185" t="s">
        <v>95</v>
      </c>
      <c r="Y238" s="185"/>
      <c r="Z238" s="185"/>
      <c r="AA238" s="185"/>
      <c r="AB238" s="185"/>
      <c r="AC238" s="185"/>
      <c r="AD238" s="185"/>
      <c r="AE238" s="185"/>
      <c r="AF238" s="185"/>
      <c r="AG238" s="185"/>
      <c r="AH238" s="185"/>
      <c r="AI238" s="185"/>
      <c r="AJ238" s="185"/>
      <c r="AK238" s="185"/>
      <c r="AL238" s="185"/>
      <c r="AM238" s="185"/>
      <c r="AN238" s="185"/>
      <c r="AO238" s="185"/>
      <c r="AP238" s="115"/>
      <c r="AQ238" s="108"/>
      <c r="AR238" s="108"/>
      <c r="AS238" s="108"/>
    </row>
    <row r="239" spans="2:45" ht="18" customHeight="1" thickBot="1" x14ac:dyDescent="0.25">
      <c r="B239" s="101">
        <v>21</v>
      </c>
      <c r="C239" s="129"/>
      <c r="D239" s="129"/>
      <c r="E239" s="131" t="s">
        <v>39</v>
      </c>
      <c r="F239" s="77"/>
      <c r="G239" s="133"/>
      <c r="H239" s="184"/>
      <c r="I239" s="132"/>
      <c r="J239" s="230" t="str">
        <f>IFERROR(VLOOKUP($F239,補助対象機器一覧!$A$2:$K$632,2,FALSE),"")</f>
        <v/>
      </c>
      <c r="K239" s="231"/>
      <c r="L239" s="232"/>
      <c r="M239" s="134"/>
      <c r="N239" s="235" t="str">
        <f>IFERROR(VLOOKUP($F239,補助対象機器一覧!$A$2:$K$632,7,FALSE),"")</f>
        <v/>
      </c>
      <c r="O239" s="236"/>
      <c r="P239" s="236"/>
      <c r="Q239" s="236"/>
      <c r="R239" s="236"/>
      <c r="S239" s="236"/>
      <c r="T239" s="237"/>
      <c r="U239" s="134"/>
      <c r="V239" s="134"/>
      <c r="W239" s="129"/>
      <c r="X239" s="254" t="str">
        <f>IF($B239&lt;=入力シート!$F$22,""&amp;中間シート!X249,"")</f>
        <v/>
      </c>
      <c r="Y239" s="254"/>
      <c r="Z239" s="254"/>
      <c r="AA239" s="254"/>
      <c r="AB239" s="254"/>
      <c r="AC239" s="254"/>
      <c r="AD239" s="254"/>
      <c r="AE239" s="254"/>
      <c r="AF239" s="254"/>
      <c r="AG239" s="254"/>
      <c r="AH239" s="254"/>
      <c r="AI239" s="254"/>
      <c r="AJ239" s="254"/>
      <c r="AK239" s="254"/>
      <c r="AL239" s="254"/>
      <c r="AM239" s="254"/>
      <c r="AN239" s="254"/>
      <c r="AO239" s="254"/>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5" t="s">
        <v>95</v>
      </c>
      <c r="Y240" s="185"/>
      <c r="Z240" s="185"/>
      <c r="AA240" s="185"/>
      <c r="AB240" s="185"/>
      <c r="AC240" s="185"/>
      <c r="AD240" s="185"/>
      <c r="AE240" s="185"/>
      <c r="AF240" s="185"/>
      <c r="AG240" s="185"/>
      <c r="AH240" s="185"/>
      <c r="AI240" s="185"/>
      <c r="AJ240" s="185"/>
      <c r="AK240" s="185"/>
      <c r="AL240" s="185"/>
      <c r="AM240" s="185"/>
      <c r="AN240" s="185"/>
      <c r="AO240" s="185"/>
      <c r="AQ240" s="108"/>
      <c r="AR240" s="108"/>
      <c r="AS240" s="108"/>
    </row>
    <row r="241" spans="2:45" ht="15.6"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5" t="s">
        <v>95</v>
      </c>
      <c r="Y241" s="185"/>
      <c r="Z241" s="185"/>
      <c r="AA241" s="185"/>
      <c r="AB241" s="185"/>
      <c r="AC241" s="185"/>
      <c r="AD241" s="185"/>
      <c r="AE241" s="185"/>
      <c r="AF241" s="185"/>
      <c r="AG241" s="185"/>
      <c r="AH241" s="185"/>
      <c r="AI241" s="185"/>
      <c r="AJ241" s="185"/>
      <c r="AK241" s="185"/>
      <c r="AL241" s="185"/>
      <c r="AM241" s="185"/>
      <c r="AN241" s="185"/>
      <c r="AO241" s="185"/>
      <c r="AQ241" s="108"/>
      <c r="AR241" s="108"/>
      <c r="AS241" s="108"/>
    </row>
    <row r="242" spans="2:45" ht="18" customHeight="1" thickBot="1" x14ac:dyDescent="0.25">
      <c r="B242" s="101">
        <v>22</v>
      </c>
      <c r="C242" s="108"/>
      <c r="D242" s="143" t="s">
        <v>80</v>
      </c>
      <c r="E242" s="144" t="s">
        <v>37</v>
      </c>
      <c r="F242" s="77"/>
      <c r="G242" s="108"/>
      <c r="H242" s="142"/>
      <c r="I242" s="145"/>
      <c r="J242" s="230" t="str">
        <f>IFERROR(VLOOKUP($F242,補助対象機器一覧!$A$2:$K$632,2,FALSE),"")</f>
        <v/>
      </c>
      <c r="K242" s="231"/>
      <c r="L242" s="232"/>
      <c r="M242" s="142"/>
      <c r="N242" s="235" t="str">
        <f>IFERROR(VLOOKUP($F242,補助対象機器一覧!$A$2:$K$632,7,FALSE),"")</f>
        <v/>
      </c>
      <c r="O242" s="236"/>
      <c r="P242" s="236"/>
      <c r="Q242" s="236"/>
      <c r="R242" s="236"/>
      <c r="S242" s="236"/>
      <c r="T242" s="237"/>
      <c r="U242" s="142"/>
      <c r="V242" s="142"/>
      <c r="W242" s="108"/>
      <c r="X242" s="254" t="str">
        <f>IF($B242&lt;=入力シート!$F$22,""&amp;中間シート!X250,"")</f>
        <v/>
      </c>
      <c r="Y242" s="254"/>
      <c r="Z242" s="254"/>
      <c r="AA242" s="254"/>
      <c r="AB242" s="254"/>
      <c r="AC242" s="254"/>
      <c r="AD242" s="254"/>
      <c r="AE242" s="254"/>
      <c r="AF242" s="254"/>
      <c r="AG242" s="254"/>
      <c r="AH242" s="254"/>
      <c r="AI242" s="254"/>
      <c r="AJ242" s="254"/>
      <c r="AK242" s="254"/>
      <c r="AL242" s="254"/>
      <c r="AM242" s="254"/>
      <c r="AN242" s="254"/>
      <c r="AO242" s="254"/>
      <c r="AQ242" s="136">
        <f>IF(J242&lt;&gt;"",1,0)</f>
        <v>0</v>
      </c>
      <c r="AR242" s="108">
        <f>IF(H242&lt;&gt;"",1,0)</f>
        <v>0</v>
      </c>
      <c r="AS242" s="108"/>
    </row>
    <row r="243" spans="2:45" ht="5.0999999999999996"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5" t="s">
        <v>95</v>
      </c>
      <c r="Y243" s="185"/>
      <c r="Z243" s="185"/>
      <c r="AA243" s="185"/>
      <c r="AB243" s="185"/>
      <c r="AC243" s="185"/>
      <c r="AD243" s="185"/>
      <c r="AE243" s="185"/>
      <c r="AF243" s="185"/>
      <c r="AG243" s="185"/>
      <c r="AH243" s="185"/>
      <c r="AI243" s="185"/>
      <c r="AJ243" s="185"/>
      <c r="AK243" s="185"/>
      <c r="AL243" s="185"/>
      <c r="AM243" s="185"/>
      <c r="AN243" s="185"/>
      <c r="AO243" s="185"/>
      <c r="AP243" s="115"/>
      <c r="AQ243" s="108"/>
      <c r="AR243" s="108"/>
      <c r="AS243" s="108"/>
    </row>
    <row r="244" spans="2:45" ht="18" customHeight="1" thickBot="1" x14ac:dyDescent="0.25">
      <c r="B244" s="101">
        <v>22</v>
      </c>
      <c r="C244" s="108"/>
      <c r="D244" s="108"/>
      <c r="E244" s="144" t="s">
        <v>38</v>
      </c>
      <c r="F244" s="77"/>
      <c r="G244" s="139"/>
      <c r="H244" s="142"/>
      <c r="I244" s="145"/>
      <c r="J244" s="230" t="str">
        <f>IFERROR(VLOOKUP($F244,補助対象機器一覧!$A$2:$K$632,2,FALSE),"")</f>
        <v/>
      </c>
      <c r="K244" s="231"/>
      <c r="L244" s="232"/>
      <c r="M244" s="142"/>
      <c r="N244" s="235" t="str">
        <f>IFERROR(VLOOKUP($F244,補助対象機器一覧!$A$2:$K$632,7,FALSE),"")</f>
        <v/>
      </c>
      <c r="O244" s="236"/>
      <c r="P244" s="236"/>
      <c r="Q244" s="236"/>
      <c r="R244" s="236"/>
      <c r="S244" s="236"/>
      <c r="T244" s="237"/>
      <c r="U244" s="142"/>
      <c r="V244" s="142"/>
      <c r="W244" s="108"/>
      <c r="X244" s="254" t="str">
        <f>IF($B244&lt;=入力シート!$F$22,""&amp;中間シート!X251,"")</f>
        <v/>
      </c>
      <c r="Y244" s="254"/>
      <c r="Z244" s="254"/>
      <c r="AA244" s="254"/>
      <c r="AB244" s="254"/>
      <c r="AC244" s="254"/>
      <c r="AD244" s="254"/>
      <c r="AE244" s="254"/>
      <c r="AF244" s="254"/>
      <c r="AG244" s="254"/>
      <c r="AH244" s="254"/>
      <c r="AI244" s="254"/>
      <c r="AJ244" s="254"/>
      <c r="AK244" s="254"/>
      <c r="AL244" s="254"/>
      <c r="AM244" s="254"/>
      <c r="AN244" s="254"/>
      <c r="AO244" s="254"/>
      <c r="AP244" s="115"/>
      <c r="AQ244" s="136">
        <f>IF(J244&lt;&gt;"",1,0)</f>
        <v>0</v>
      </c>
      <c r="AR244" s="108">
        <f>IF(H244&lt;&gt;"",1,0)</f>
        <v>0</v>
      </c>
      <c r="AS244" s="108"/>
    </row>
    <row r="245" spans="2:45" ht="5.0999999999999996"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5" t="s">
        <v>95</v>
      </c>
      <c r="Y245" s="185"/>
      <c r="Z245" s="185"/>
      <c r="AA245" s="185"/>
      <c r="AB245" s="185"/>
      <c r="AC245" s="185"/>
      <c r="AD245" s="185"/>
      <c r="AE245" s="185"/>
      <c r="AF245" s="185"/>
      <c r="AG245" s="185"/>
      <c r="AH245" s="185"/>
      <c r="AI245" s="185"/>
      <c r="AJ245" s="185"/>
      <c r="AK245" s="185"/>
      <c r="AL245" s="185"/>
      <c r="AM245" s="185"/>
      <c r="AN245" s="185"/>
      <c r="AO245" s="185"/>
      <c r="AP245" s="115"/>
      <c r="AQ245" s="108"/>
      <c r="AR245" s="108"/>
      <c r="AS245" s="108"/>
    </row>
    <row r="246" spans="2:45" ht="18" customHeight="1" thickBot="1" x14ac:dyDescent="0.25">
      <c r="B246" s="101">
        <v>22</v>
      </c>
      <c r="C246" s="108"/>
      <c r="D246" s="108"/>
      <c r="E246" s="144" t="s">
        <v>39</v>
      </c>
      <c r="F246" s="77"/>
      <c r="G246" s="139"/>
      <c r="H246" s="142"/>
      <c r="I246" s="145"/>
      <c r="J246" s="230" t="str">
        <f>IFERROR(VLOOKUP($F246,補助対象機器一覧!$A$2:$K$632,2,FALSE),"")</f>
        <v/>
      </c>
      <c r="K246" s="231"/>
      <c r="L246" s="232"/>
      <c r="M246" s="142"/>
      <c r="N246" s="235" t="str">
        <f>IFERROR(VLOOKUP($F246,補助対象機器一覧!$A$2:$K$632,7,FALSE),"")</f>
        <v/>
      </c>
      <c r="O246" s="236"/>
      <c r="P246" s="236"/>
      <c r="Q246" s="236"/>
      <c r="R246" s="236"/>
      <c r="S246" s="236"/>
      <c r="T246" s="237"/>
      <c r="U246" s="142"/>
      <c r="V246" s="142"/>
      <c r="W246" s="108"/>
      <c r="X246" s="254" t="str">
        <f>IF($B246&lt;=入力シート!$F$22,""&amp;中間シート!X252,"")</f>
        <v/>
      </c>
      <c r="Y246" s="254"/>
      <c r="Z246" s="254"/>
      <c r="AA246" s="254"/>
      <c r="AB246" s="254"/>
      <c r="AC246" s="254"/>
      <c r="AD246" s="254"/>
      <c r="AE246" s="254"/>
      <c r="AF246" s="254"/>
      <c r="AG246" s="254"/>
      <c r="AH246" s="254"/>
      <c r="AI246" s="254"/>
      <c r="AJ246" s="254"/>
      <c r="AK246" s="254"/>
      <c r="AL246" s="254"/>
      <c r="AM246" s="254"/>
      <c r="AN246" s="254"/>
      <c r="AO246" s="254"/>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5" t="s">
        <v>95</v>
      </c>
      <c r="Y247" s="185"/>
      <c r="Z247" s="185"/>
      <c r="AA247" s="185"/>
      <c r="AB247" s="185"/>
      <c r="AC247" s="185"/>
      <c r="AD247" s="185"/>
      <c r="AE247" s="185"/>
      <c r="AF247" s="185"/>
      <c r="AG247" s="185"/>
      <c r="AH247" s="185"/>
      <c r="AI247" s="185"/>
      <c r="AJ247" s="185"/>
      <c r="AK247" s="185"/>
      <c r="AL247" s="185"/>
      <c r="AM247" s="185"/>
      <c r="AN247" s="185"/>
      <c r="AO247" s="185"/>
      <c r="AQ247" s="108"/>
      <c r="AR247" s="108"/>
      <c r="AS247" s="108"/>
    </row>
    <row r="248" spans="2:45" ht="15.6"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5" t="s">
        <v>95</v>
      </c>
      <c r="Y248" s="185"/>
      <c r="Z248" s="185"/>
      <c r="AA248" s="185"/>
      <c r="AB248" s="185"/>
      <c r="AC248" s="185"/>
      <c r="AD248" s="185"/>
      <c r="AE248" s="185"/>
      <c r="AF248" s="185"/>
      <c r="AG248" s="185"/>
      <c r="AH248" s="185"/>
      <c r="AI248" s="185"/>
      <c r="AJ248" s="185"/>
      <c r="AK248" s="185"/>
      <c r="AL248" s="185"/>
      <c r="AM248" s="185"/>
      <c r="AN248" s="185"/>
      <c r="AO248" s="185"/>
      <c r="AQ248" s="108"/>
      <c r="AR248" s="108"/>
      <c r="AS248" s="108"/>
    </row>
    <row r="249" spans="2:45" ht="18" customHeight="1" thickBot="1" x14ac:dyDescent="0.25">
      <c r="B249" s="101">
        <v>23</v>
      </c>
      <c r="C249" s="129"/>
      <c r="D249" s="130" t="s">
        <v>81</v>
      </c>
      <c r="E249" s="131" t="s">
        <v>37</v>
      </c>
      <c r="F249" s="77"/>
      <c r="G249" s="129"/>
      <c r="H249" s="184"/>
      <c r="I249" s="132"/>
      <c r="J249" s="230" t="str">
        <f>IFERROR(VLOOKUP($F249,補助対象機器一覧!$A$2:$K$632,2,FALSE),"")</f>
        <v/>
      </c>
      <c r="K249" s="231"/>
      <c r="L249" s="232"/>
      <c r="M249" s="134"/>
      <c r="N249" s="235" t="str">
        <f>IFERROR(VLOOKUP($F249,補助対象機器一覧!$A$2:$K$632,7,FALSE),"")</f>
        <v/>
      </c>
      <c r="O249" s="236"/>
      <c r="P249" s="236"/>
      <c r="Q249" s="236"/>
      <c r="R249" s="236"/>
      <c r="S249" s="236"/>
      <c r="T249" s="237"/>
      <c r="U249" s="134"/>
      <c r="V249" s="134"/>
      <c r="W249" s="129"/>
      <c r="X249" s="254" t="str">
        <f>IF($B249&lt;=入力シート!$F$22,""&amp;中間シート!X253,"")</f>
        <v/>
      </c>
      <c r="Y249" s="254"/>
      <c r="Z249" s="254"/>
      <c r="AA249" s="254"/>
      <c r="AB249" s="254"/>
      <c r="AC249" s="254"/>
      <c r="AD249" s="254"/>
      <c r="AE249" s="254"/>
      <c r="AF249" s="254"/>
      <c r="AG249" s="254"/>
      <c r="AH249" s="254"/>
      <c r="AI249" s="254"/>
      <c r="AJ249" s="254"/>
      <c r="AK249" s="254"/>
      <c r="AL249" s="254"/>
      <c r="AM249" s="254"/>
      <c r="AN249" s="254"/>
      <c r="AO249" s="254"/>
      <c r="AQ249" s="136">
        <f>IF(J249&lt;&gt;"",1,0)</f>
        <v>0</v>
      </c>
      <c r="AR249" s="108">
        <f>IF(H249&lt;&gt;"",1,0)</f>
        <v>0</v>
      </c>
      <c r="AS249" s="108"/>
    </row>
    <row r="250" spans="2:45" ht="5.0999999999999996" customHeight="1" thickBot="1" x14ac:dyDescent="0.25">
      <c r="C250" s="129"/>
      <c r="D250" s="129"/>
      <c r="E250" s="133"/>
      <c r="F250" s="134"/>
      <c r="G250" s="133"/>
      <c r="H250" s="184"/>
      <c r="I250" s="132"/>
      <c r="J250" s="134"/>
      <c r="K250" s="134"/>
      <c r="L250" s="134"/>
      <c r="M250" s="134"/>
      <c r="N250" s="134"/>
      <c r="O250" s="134"/>
      <c r="P250" s="134"/>
      <c r="Q250" s="134"/>
      <c r="R250" s="134"/>
      <c r="S250" s="134"/>
      <c r="T250" s="134"/>
      <c r="U250" s="134"/>
      <c r="V250" s="134"/>
      <c r="W250" s="129"/>
      <c r="X250" s="185" t="s">
        <v>95</v>
      </c>
      <c r="Y250" s="185"/>
      <c r="Z250" s="185"/>
      <c r="AA250" s="185"/>
      <c r="AB250" s="185"/>
      <c r="AC250" s="185"/>
      <c r="AD250" s="185"/>
      <c r="AE250" s="185"/>
      <c r="AF250" s="185"/>
      <c r="AG250" s="185"/>
      <c r="AH250" s="185"/>
      <c r="AI250" s="185"/>
      <c r="AJ250" s="185"/>
      <c r="AK250" s="185"/>
      <c r="AL250" s="185"/>
      <c r="AM250" s="185"/>
      <c r="AN250" s="185"/>
      <c r="AO250" s="185"/>
      <c r="AP250" s="115"/>
      <c r="AQ250" s="108"/>
      <c r="AR250" s="108"/>
      <c r="AS250" s="108"/>
    </row>
    <row r="251" spans="2:45" ht="18" customHeight="1" thickBot="1" x14ac:dyDescent="0.25">
      <c r="B251" s="101">
        <v>23</v>
      </c>
      <c r="C251" s="129"/>
      <c r="D251" s="129"/>
      <c r="E251" s="131" t="s">
        <v>38</v>
      </c>
      <c r="F251" s="77"/>
      <c r="G251" s="133"/>
      <c r="H251" s="184"/>
      <c r="I251" s="132"/>
      <c r="J251" s="230" t="str">
        <f>IFERROR(VLOOKUP($F251,補助対象機器一覧!$A$2:$K$632,2,FALSE),"")</f>
        <v/>
      </c>
      <c r="K251" s="231"/>
      <c r="L251" s="232"/>
      <c r="M251" s="134"/>
      <c r="N251" s="235" t="str">
        <f>IFERROR(VLOOKUP($F251,補助対象機器一覧!$A$2:$K$632,7,FALSE),"")</f>
        <v/>
      </c>
      <c r="O251" s="236"/>
      <c r="P251" s="236"/>
      <c r="Q251" s="236"/>
      <c r="R251" s="236"/>
      <c r="S251" s="236"/>
      <c r="T251" s="237"/>
      <c r="U251" s="134"/>
      <c r="V251" s="134"/>
      <c r="W251" s="129"/>
      <c r="X251" s="254" t="str">
        <f>IF($B251&lt;=入力シート!$F$22,""&amp;中間シート!X254,"")</f>
        <v/>
      </c>
      <c r="Y251" s="254"/>
      <c r="Z251" s="254"/>
      <c r="AA251" s="254"/>
      <c r="AB251" s="254"/>
      <c r="AC251" s="254"/>
      <c r="AD251" s="254"/>
      <c r="AE251" s="254"/>
      <c r="AF251" s="254"/>
      <c r="AG251" s="254"/>
      <c r="AH251" s="254"/>
      <c r="AI251" s="254"/>
      <c r="AJ251" s="254"/>
      <c r="AK251" s="254"/>
      <c r="AL251" s="254"/>
      <c r="AM251" s="254"/>
      <c r="AN251" s="254"/>
      <c r="AO251" s="254"/>
      <c r="AP251" s="115"/>
      <c r="AQ251" s="136">
        <f>IF(J251&lt;&gt;"",1,0)</f>
        <v>0</v>
      </c>
      <c r="AR251" s="108">
        <f>IF(H251&lt;&gt;"",1,0)</f>
        <v>0</v>
      </c>
      <c r="AS251" s="108"/>
    </row>
    <row r="252" spans="2:45" ht="5.0999999999999996" customHeight="1" thickBot="1" x14ac:dyDescent="0.25">
      <c r="C252" s="129"/>
      <c r="D252" s="129"/>
      <c r="E252" s="131"/>
      <c r="F252" s="137"/>
      <c r="G252" s="133"/>
      <c r="H252" s="184"/>
      <c r="I252" s="132"/>
      <c r="J252" s="137"/>
      <c r="K252" s="137"/>
      <c r="L252" s="137"/>
      <c r="M252" s="134"/>
      <c r="N252" s="137"/>
      <c r="O252" s="137"/>
      <c r="P252" s="137"/>
      <c r="Q252" s="134"/>
      <c r="R252" s="137"/>
      <c r="S252" s="137"/>
      <c r="T252" s="137"/>
      <c r="U252" s="134"/>
      <c r="V252" s="134"/>
      <c r="W252" s="129"/>
      <c r="X252" s="185" t="s">
        <v>95</v>
      </c>
      <c r="Y252" s="185"/>
      <c r="Z252" s="185"/>
      <c r="AA252" s="185"/>
      <c r="AB252" s="185"/>
      <c r="AC252" s="185"/>
      <c r="AD252" s="185"/>
      <c r="AE252" s="185"/>
      <c r="AF252" s="185"/>
      <c r="AG252" s="185"/>
      <c r="AH252" s="185"/>
      <c r="AI252" s="185"/>
      <c r="AJ252" s="185"/>
      <c r="AK252" s="185"/>
      <c r="AL252" s="185"/>
      <c r="AM252" s="185"/>
      <c r="AN252" s="185"/>
      <c r="AO252" s="185"/>
      <c r="AP252" s="115"/>
      <c r="AQ252" s="108"/>
      <c r="AR252" s="108"/>
      <c r="AS252" s="108"/>
    </row>
    <row r="253" spans="2:45" ht="18" customHeight="1" thickBot="1" x14ac:dyDescent="0.25">
      <c r="B253" s="101">
        <v>23</v>
      </c>
      <c r="C253" s="129"/>
      <c r="D253" s="129"/>
      <c r="E253" s="131" t="s">
        <v>39</v>
      </c>
      <c r="F253" s="77"/>
      <c r="G253" s="133"/>
      <c r="H253" s="184"/>
      <c r="I253" s="132"/>
      <c r="J253" s="230" t="str">
        <f>IFERROR(VLOOKUP($F253,補助対象機器一覧!$A$2:$K$632,2,FALSE),"")</f>
        <v/>
      </c>
      <c r="K253" s="231"/>
      <c r="L253" s="232"/>
      <c r="M253" s="134"/>
      <c r="N253" s="235" t="str">
        <f>IFERROR(VLOOKUP($F253,補助対象機器一覧!$A$2:$K$632,7,FALSE),"")</f>
        <v/>
      </c>
      <c r="O253" s="236"/>
      <c r="P253" s="236"/>
      <c r="Q253" s="236"/>
      <c r="R253" s="236"/>
      <c r="S253" s="236"/>
      <c r="T253" s="237"/>
      <c r="U253" s="134"/>
      <c r="V253" s="134"/>
      <c r="W253" s="129"/>
      <c r="X253" s="254" t="str">
        <f>IF($B253&lt;=入力シート!$F$22,""&amp;中間シート!X255,"")</f>
        <v/>
      </c>
      <c r="Y253" s="254"/>
      <c r="Z253" s="254"/>
      <c r="AA253" s="254"/>
      <c r="AB253" s="254"/>
      <c r="AC253" s="254"/>
      <c r="AD253" s="254"/>
      <c r="AE253" s="254"/>
      <c r="AF253" s="254"/>
      <c r="AG253" s="254"/>
      <c r="AH253" s="254"/>
      <c r="AI253" s="254"/>
      <c r="AJ253" s="254"/>
      <c r="AK253" s="254"/>
      <c r="AL253" s="254"/>
      <c r="AM253" s="254"/>
      <c r="AN253" s="254"/>
      <c r="AO253" s="254"/>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5" t="s">
        <v>95</v>
      </c>
      <c r="Y254" s="185"/>
      <c r="Z254" s="185"/>
      <c r="AA254" s="185"/>
      <c r="AB254" s="185"/>
      <c r="AC254" s="185"/>
      <c r="AD254" s="185"/>
      <c r="AE254" s="185"/>
      <c r="AF254" s="185"/>
      <c r="AG254" s="185"/>
      <c r="AH254" s="185"/>
      <c r="AI254" s="185"/>
      <c r="AJ254" s="185"/>
      <c r="AK254" s="185"/>
      <c r="AL254" s="185"/>
      <c r="AM254" s="185"/>
      <c r="AN254" s="185"/>
      <c r="AO254" s="185"/>
      <c r="AQ254" s="108"/>
      <c r="AR254" s="108"/>
      <c r="AS254" s="108"/>
    </row>
    <row r="255" spans="2:45" ht="15.6"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5" t="s">
        <v>95</v>
      </c>
      <c r="Y255" s="185"/>
      <c r="Z255" s="185"/>
      <c r="AA255" s="185"/>
      <c r="AB255" s="185"/>
      <c r="AC255" s="185"/>
      <c r="AD255" s="185"/>
      <c r="AE255" s="185"/>
      <c r="AF255" s="185"/>
      <c r="AG255" s="185"/>
      <c r="AH255" s="185"/>
      <c r="AI255" s="185"/>
      <c r="AJ255" s="185"/>
      <c r="AK255" s="185"/>
      <c r="AL255" s="185"/>
      <c r="AM255" s="185"/>
      <c r="AN255" s="185"/>
      <c r="AO255" s="185"/>
      <c r="AQ255" s="108"/>
      <c r="AR255" s="108"/>
      <c r="AS255" s="108"/>
    </row>
    <row r="256" spans="2:45" ht="18" customHeight="1" thickBot="1" x14ac:dyDescent="0.25">
      <c r="B256" s="101">
        <v>24</v>
      </c>
      <c r="C256" s="108"/>
      <c r="D256" s="143" t="s">
        <v>82</v>
      </c>
      <c r="E256" s="144" t="s">
        <v>37</v>
      </c>
      <c r="F256" s="77"/>
      <c r="G256" s="108"/>
      <c r="H256" s="142"/>
      <c r="I256" s="145"/>
      <c r="J256" s="230" t="str">
        <f>IFERROR(VLOOKUP($F256,補助対象機器一覧!$A$2:$K$632,2,FALSE),"")</f>
        <v/>
      </c>
      <c r="K256" s="231"/>
      <c r="L256" s="232"/>
      <c r="M256" s="142"/>
      <c r="N256" s="235" t="str">
        <f>IFERROR(VLOOKUP($F256,補助対象機器一覧!$A$2:$K$632,7,FALSE),"")</f>
        <v/>
      </c>
      <c r="O256" s="236"/>
      <c r="P256" s="236"/>
      <c r="Q256" s="236"/>
      <c r="R256" s="236"/>
      <c r="S256" s="236"/>
      <c r="T256" s="237"/>
      <c r="U256" s="142"/>
      <c r="V256" s="142"/>
      <c r="W256" s="108"/>
      <c r="X256" s="254" t="str">
        <f>IF($B256&lt;=入力シート!$F$22,""&amp;中間シート!X256,"")</f>
        <v/>
      </c>
      <c r="Y256" s="254"/>
      <c r="Z256" s="254"/>
      <c r="AA256" s="254"/>
      <c r="AB256" s="254"/>
      <c r="AC256" s="254"/>
      <c r="AD256" s="254"/>
      <c r="AE256" s="254"/>
      <c r="AF256" s="254"/>
      <c r="AG256" s="254"/>
      <c r="AH256" s="254"/>
      <c r="AI256" s="254"/>
      <c r="AJ256" s="254"/>
      <c r="AK256" s="254"/>
      <c r="AL256" s="254"/>
      <c r="AM256" s="254"/>
      <c r="AN256" s="254"/>
      <c r="AO256" s="254"/>
      <c r="AQ256" s="136">
        <f>IF(J256&lt;&gt;"",1,0)</f>
        <v>0</v>
      </c>
      <c r="AR256" s="108">
        <f>IF(H256&lt;&gt;"",1,0)</f>
        <v>0</v>
      </c>
      <c r="AS256" s="108"/>
    </row>
    <row r="257" spans="2:45" ht="5.0999999999999996"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5" t="s">
        <v>95</v>
      </c>
      <c r="Y257" s="185"/>
      <c r="Z257" s="185"/>
      <c r="AA257" s="185"/>
      <c r="AB257" s="185"/>
      <c r="AC257" s="185"/>
      <c r="AD257" s="185"/>
      <c r="AE257" s="185"/>
      <c r="AF257" s="185"/>
      <c r="AG257" s="185"/>
      <c r="AH257" s="185"/>
      <c r="AI257" s="185"/>
      <c r="AJ257" s="185"/>
      <c r="AK257" s="185"/>
      <c r="AL257" s="185"/>
      <c r="AM257" s="185"/>
      <c r="AN257" s="185"/>
      <c r="AO257" s="185"/>
      <c r="AP257" s="115"/>
      <c r="AQ257" s="108"/>
      <c r="AR257" s="108"/>
      <c r="AS257" s="108"/>
    </row>
    <row r="258" spans="2:45" ht="18" customHeight="1" thickBot="1" x14ac:dyDescent="0.25">
      <c r="B258" s="101">
        <v>24</v>
      </c>
      <c r="C258" s="108"/>
      <c r="D258" s="108"/>
      <c r="E258" s="144" t="s">
        <v>38</v>
      </c>
      <c r="F258" s="77"/>
      <c r="G258" s="139"/>
      <c r="H258" s="142"/>
      <c r="I258" s="145"/>
      <c r="J258" s="230" t="str">
        <f>IFERROR(VLOOKUP($F258,補助対象機器一覧!$A$2:$K$632,2,FALSE),"")</f>
        <v/>
      </c>
      <c r="K258" s="231"/>
      <c r="L258" s="232"/>
      <c r="M258" s="142"/>
      <c r="N258" s="235" t="str">
        <f>IFERROR(VLOOKUP($F258,補助対象機器一覧!$A$2:$K$632,7,FALSE),"")</f>
        <v/>
      </c>
      <c r="O258" s="236"/>
      <c r="P258" s="236"/>
      <c r="Q258" s="236"/>
      <c r="R258" s="236"/>
      <c r="S258" s="236"/>
      <c r="T258" s="237"/>
      <c r="U258" s="142"/>
      <c r="V258" s="142"/>
      <c r="W258" s="108"/>
      <c r="X258" s="254" t="str">
        <f>IF($B258&lt;=入力シート!$F$22,""&amp;中間シート!X257,"")</f>
        <v/>
      </c>
      <c r="Y258" s="254"/>
      <c r="Z258" s="254"/>
      <c r="AA258" s="254"/>
      <c r="AB258" s="254"/>
      <c r="AC258" s="254"/>
      <c r="AD258" s="254"/>
      <c r="AE258" s="254"/>
      <c r="AF258" s="254"/>
      <c r="AG258" s="254"/>
      <c r="AH258" s="254"/>
      <c r="AI258" s="254"/>
      <c r="AJ258" s="254"/>
      <c r="AK258" s="254"/>
      <c r="AL258" s="254"/>
      <c r="AM258" s="254"/>
      <c r="AN258" s="254"/>
      <c r="AO258" s="254"/>
      <c r="AP258" s="115"/>
      <c r="AQ258" s="136">
        <f>IF(J258&lt;&gt;"",1,0)</f>
        <v>0</v>
      </c>
      <c r="AR258" s="108">
        <f>IF(H258&lt;&gt;"",1,0)</f>
        <v>0</v>
      </c>
      <c r="AS258" s="108"/>
    </row>
    <row r="259" spans="2:45" ht="5.0999999999999996"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5" t="s">
        <v>95</v>
      </c>
      <c r="Y259" s="185"/>
      <c r="Z259" s="185"/>
      <c r="AA259" s="185"/>
      <c r="AB259" s="185"/>
      <c r="AC259" s="185"/>
      <c r="AD259" s="185"/>
      <c r="AE259" s="185"/>
      <c r="AF259" s="185"/>
      <c r="AG259" s="185"/>
      <c r="AH259" s="185"/>
      <c r="AI259" s="185"/>
      <c r="AJ259" s="185"/>
      <c r="AK259" s="185"/>
      <c r="AL259" s="185"/>
      <c r="AM259" s="185"/>
      <c r="AN259" s="185"/>
      <c r="AO259" s="185"/>
      <c r="AP259" s="115"/>
      <c r="AQ259" s="108"/>
      <c r="AR259" s="108"/>
      <c r="AS259" s="108"/>
    </row>
    <row r="260" spans="2:45" ht="18" customHeight="1" thickBot="1" x14ac:dyDescent="0.25">
      <c r="B260" s="101">
        <v>24</v>
      </c>
      <c r="C260" s="108"/>
      <c r="D260" s="108"/>
      <c r="E260" s="144" t="s">
        <v>39</v>
      </c>
      <c r="F260" s="77"/>
      <c r="G260" s="139"/>
      <c r="H260" s="142"/>
      <c r="I260" s="145"/>
      <c r="J260" s="230" t="str">
        <f>IFERROR(VLOOKUP($F260,補助対象機器一覧!$A$2:$K$632,2,FALSE),"")</f>
        <v/>
      </c>
      <c r="K260" s="231"/>
      <c r="L260" s="232"/>
      <c r="M260" s="142"/>
      <c r="N260" s="235" t="str">
        <f>IFERROR(VLOOKUP($F260,補助対象機器一覧!$A$2:$K$632,7,FALSE),"")</f>
        <v/>
      </c>
      <c r="O260" s="236"/>
      <c r="P260" s="236"/>
      <c r="Q260" s="236"/>
      <c r="R260" s="236"/>
      <c r="S260" s="236"/>
      <c r="T260" s="237"/>
      <c r="U260" s="142"/>
      <c r="V260" s="142"/>
      <c r="W260" s="108"/>
      <c r="X260" s="254" t="str">
        <f>IF($B260&lt;=入力シート!$F$22,""&amp;中間シート!X258,"")</f>
        <v/>
      </c>
      <c r="Y260" s="254"/>
      <c r="Z260" s="254"/>
      <c r="AA260" s="254"/>
      <c r="AB260" s="254"/>
      <c r="AC260" s="254"/>
      <c r="AD260" s="254"/>
      <c r="AE260" s="254"/>
      <c r="AF260" s="254"/>
      <c r="AG260" s="254"/>
      <c r="AH260" s="254"/>
      <c r="AI260" s="254"/>
      <c r="AJ260" s="254"/>
      <c r="AK260" s="254"/>
      <c r="AL260" s="254"/>
      <c r="AM260" s="254"/>
      <c r="AN260" s="254"/>
      <c r="AO260" s="254"/>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5" t="s">
        <v>95</v>
      </c>
      <c r="Y261" s="185"/>
      <c r="Z261" s="185"/>
      <c r="AA261" s="185"/>
      <c r="AB261" s="185"/>
      <c r="AC261" s="185"/>
      <c r="AD261" s="185"/>
      <c r="AE261" s="185"/>
      <c r="AF261" s="185"/>
      <c r="AG261" s="185"/>
      <c r="AH261" s="185"/>
      <c r="AI261" s="185"/>
      <c r="AJ261" s="185"/>
      <c r="AK261" s="185"/>
      <c r="AL261" s="185"/>
      <c r="AM261" s="185"/>
      <c r="AN261" s="185"/>
      <c r="AO261" s="185"/>
      <c r="AQ261" s="108"/>
      <c r="AR261" s="108"/>
      <c r="AS261" s="108"/>
    </row>
    <row r="262" spans="2:45" ht="15.6"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5" t="s">
        <v>95</v>
      </c>
      <c r="Y262" s="185"/>
      <c r="Z262" s="185"/>
      <c r="AA262" s="185"/>
      <c r="AB262" s="185"/>
      <c r="AC262" s="185"/>
      <c r="AD262" s="185"/>
      <c r="AE262" s="185"/>
      <c r="AF262" s="185"/>
      <c r="AG262" s="185"/>
      <c r="AH262" s="185"/>
      <c r="AI262" s="185"/>
      <c r="AJ262" s="185"/>
      <c r="AK262" s="185"/>
      <c r="AL262" s="185"/>
      <c r="AM262" s="185"/>
      <c r="AN262" s="185"/>
      <c r="AO262" s="185"/>
      <c r="AQ262" s="108"/>
      <c r="AR262" s="108"/>
      <c r="AS262" s="108"/>
    </row>
    <row r="263" spans="2:45" ht="18" customHeight="1" thickBot="1" x14ac:dyDescent="0.25">
      <c r="B263" s="101">
        <v>25</v>
      </c>
      <c r="C263" s="129"/>
      <c r="D263" s="130" t="s">
        <v>83</v>
      </c>
      <c r="E263" s="131" t="s">
        <v>37</v>
      </c>
      <c r="F263" s="77"/>
      <c r="G263" s="129"/>
      <c r="H263" s="184"/>
      <c r="I263" s="132"/>
      <c r="J263" s="230" t="str">
        <f>IFERROR(VLOOKUP($F263,補助対象機器一覧!$A$2:$K$632,2,FALSE),"")</f>
        <v/>
      </c>
      <c r="K263" s="231"/>
      <c r="L263" s="232"/>
      <c r="M263" s="134"/>
      <c r="N263" s="235" t="str">
        <f>IFERROR(VLOOKUP($F263,補助対象機器一覧!$A$2:$K$632,7,FALSE),"")</f>
        <v/>
      </c>
      <c r="O263" s="236"/>
      <c r="P263" s="236"/>
      <c r="Q263" s="236"/>
      <c r="R263" s="236"/>
      <c r="S263" s="236"/>
      <c r="T263" s="237"/>
      <c r="U263" s="134"/>
      <c r="V263" s="134"/>
      <c r="W263" s="129"/>
      <c r="X263" s="254" t="str">
        <f>IF($B263&lt;=入力シート!$F$22,""&amp;中間シート!X259,"")</f>
        <v/>
      </c>
      <c r="Y263" s="254"/>
      <c r="Z263" s="254"/>
      <c r="AA263" s="254"/>
      <c r="AB263" s="254"/>
      <c r="AC263" s="254"/>
      <c r="AD263" s="254"/>
      <c r="AE263" s="254"/>
      <c r="AF263" s="254"/>
      <c r="AG263" s="254"/>
      <c r="AH263" s="254"/>
      <c r="AI263" s="254"/>
      <c r="AJ263" s="254"/>
      <c r="AK263" s="254"/>
      <c r="AL263" s="254"/>
      <c r="AM263" s="254"/>
      <c r="AN263" s="254"/>
      <c r="AO263" s="254"/>
      <c r="AQ263" s="136">
        <f>IF(J263&lt;&gt;"",1,0)</f>
        <v>0</v>
      </c>
      <c r="AR263" s="108">
        <f>IF(H263&lt;&gt;"",1,0)</f>
        <v>0</v>
      </c>
      <c r="AS263" s="108"/>
    </row>
    <row r="264" spans="2:45" ht="5.0999999999999996" customHeight="1" thickBot="1" x14ac:dyDescent="0.25">
      <c r="C264" s="129"/>
      <c r="D264" s="129"/>
      <c r="E264" s="131"/>
      <c r="F264" s="134"/>
      <c r="G264" s="133"/>
      <c r="H264" s="184"/>
      <c r="I264" s="132"/>
      <c r="J264" s="134"/>
      <c r="K264" s="134"/>
      <c r="L264" s="134"/>
      <c r="M264" s="134"/>
      <c r="N264" s="134"/>
      <c r="O264" s="134"/>
      <c r="P264" s="134"/>
      <c r="Q264" s="134"/>
      <c r="R264" s="134"/>
      <c r="S264" s="134"/>
      <c r="T264" s="134"/>
      <c r="U264" s="134"/>
      <c r="V264" s="134"/>
      <c r="W264" s="129"/>
      <c r="X264" s="185" t="s">
        <v>95</v>
      </c>
      <c r="Y264" s="185"/>
      <c r="Z264" s="185"/>
      <c r="AA264" s="185"/>
      <c r="AB264" s="185"/>
      <c r="AC264" s="185"/>
      <c r="AD264" s="185"/>
      <c r="AE264" s="185"/>
      <c r="AF264" s="185"/>
      <c r="AG264" s="185"/>
      <c r="AH264" s="185"/>
      <c r="AI264" s="185"/>
      <c r="AJ264" s="185"/>
      <c r="AK264" s="185"/>
      <c r="AL264" s="185"/>
      <c r="AM264" s="185"/>
      <c r="AN264" s="185"/>
      <c r="AO264" s="185"/>
      <c r="AP264" s="115"/>
      <c r="AQ264" s="108"/>
      <c r="AR264" s="108"/>
      <c r="AS264" s="108"/>
    </row>
    <row r="265" spans="2:45" ht="18" customHeight="1" thickBot="1" x14ac:dyDescent="0.25">
      <c r="B265" s="101">
        <v>25</v>
      </c>
      <c r="C265" s="129"/>
      <c r="D265" s="129"/>
      <c r="E265" s="131" t="s">
        <v>38</v>
      </c>
      <c r="F265" s="77"/>
      <c r="G265" s="133"/>
      <c r="H265" s="184"/>
      <c r="I265" s="132"/>
      <c r="J265" s="230" t="str">
        <f>IFERROR(VLOOKUP($F265,補助対象機器一覧!$A$2:$K$632,2,FALSE),"")</f>
        <v/>
      </c>
      <c r="K265" s="231"/>
      <c r="L265" s="232"/>
      <c r="M265" s="134"/>
      <c r="N265" s="235" t="str">
        <f>IFERROR(VLOOKUP($F265,補助対象機器一覧!$A$2:$K$632,7,FALSE),"")</f>
        <v/>
      </c>
      <c r="O265" s="236"/>
      <c r="P265" s="236"/>
      <c r="Q265" s="236"/>
      <c r="R265" s="236"/>
      <c r="S265" s="236"/>
      <c r="T265" s="237"/>
      <c r="U265" s="134"/>
      <c r="V265" s="134"/>
      <c r="W265" s="129"/>
      <c r="X265" s="254" t="str">
        <f>IF($B265&lt;=入力シート!$F$22,""&amp;中間シート!X260,"")</f>
        <v/>
      </c>
      <c r="Y265" s="254"/>
      <c r="Z265" s="254"/>
      <c r="AA265" s="254"/>
      <c r="AB265" s="254"/>
      <c r="AC265" s="254"/>
      <c r="AD265" s="254"/>
      <c r="AE265" s="254"/>
      <c r="AF265" s="254"/>
      <c r="AG265" s="254"/>
      <c r="AH265" s="254"/>
      <c r="AI265" s="254"/>
      <c r="AJ265" s="254"/>
      <c r="AK265" s="254"/>
      <c r="AL265" s="254"/>
      <c r="AM265" s="254"/>
      <c r="AN265" s="254"/>
      <c r="AO265" s="254"/>
      <c r="AP265" s="115"/>
      <c r="AQ265" s="136">
        <f>IF(J265&lt;&gt;"",1,0)</f>
        <v>0</v>
      </c>
      <c r="AR265" s="108">
        <f>IF(H265&lt;&gt;"",1,0)</f>
        <v>0</v>
      </c>
      <c r="AS265" s="108"/>
    </row>
    <row r="266" spans="2:45" ht="5.0999999999999996" customHeight="1" thickBot="1" x14ac:dyDescent="0.25">
      <c r="C266" s="129"/>
      <c r="D266" s="129"/>
      <c r="E266" s="131"/>
      <c r="F266" s="137"/>
      <c r="G266" s="133"/>
      <c r="H266" s="184"/>
      <c r="I266" s="132"/>
      <c r="J266" s="137"/>
      <c r="K266" s="137"/>
      <c r="L266" s="137"/>
      <c r="M266" s="134"/>
      <c r="N266" s="137"/>
      <c r="O266" s="137"/>
      <c r="P266" s="137"/>
      <c r="Q266" s="134"/>
      <c r="R266" s="137"/>
      <c r="S266" s="137"/>
      <c r="T266" s="137"/>
      <c r="U266" s="134"/>
      <c r="V266" s="134"/>
      <c r="W266" s="129"/>
      <c r="X266" s="185" t="s">
        <v>95</v>
      </c>
      <c r="Y266" s="185"/>
      <c r="Z266" s="185"/>
      <c r="AA266" s="185"/>
      <c r="AB266" s="185"/>
      <c r="AC266" s="185"/>
      <c r="AD266" s="185"/>
      <c r="AE266" s="185"/>
      <c r="AF266" s="185"/>
      <c r="AG266" s="185"/>
      <c r="AH266" s="185"/>
      <c r="AI266" s="185"/>
      <c r="AJ266" s="185"/>
      <c r="AK266" s="185"/>
      <c r="AL266" s="185"/>
      <c r="AM266" s="185"/>
      <c r="AN266" s="185"/>
      <c r="AO266" s="185"/>
      <c r="AP266" s="115"/>
      <c r="AQ266" s="108"/>
      <c r="AR266" s="108"/>
      <c r="AS266" s="108"/>
    </row>
    <row r="267" spans="2:45" ht="18" customHeight="1" thickBot="1" x14ac:dyDescent="0.25">
      <c r="B267" s="101">
        <v>25</v>
      </c>
      <c r="C267" s="129"/>
      <c r="D267" s="129"/>
      <c r="E267" s="131" t="s">
        <v>39</v>
      </c>
      <c r="F267" s="77"/>
      <c r="G267" s="133"/>
      <c r="H267" s="184"/>
      <c r="I267" s="132"/>
      <c r="J267" s="230" t="str">
        <f>IFERROR(VLOOKUP($F267,補助対象機器一覧!$A$2:$K$632,2,FALSE),"")</f>
        <v/>
      </c>
      <c r="K267" s="231"/>
      <c r="L267" s="232"/>
      <c r="M267" s="134"/>
      <c r="N267" s="235" t="str">
        <f>IFERROR(VLOOKUP($F267,補助対象機器一覧!$A$2:$K$632,7,FALSE),"")</f>
        <v/>
      </c>
      <c r="O267" s="236"/>
      <c r="P267" s="236"/>
      <c r="Q267" s="236"/>
      <c r="R267" s="236"/>
      <c r="S267" s="236"/>
      <c r="T267" s="237"/>
      <c r="U267" s="134"/>
      <c r="V267" s="134"/>
      <c r="W267" s="129"/>
      <c r="X267" s="254" t="str">
        <f>IF($B267&lt;=入力シート!$F$22,""&amp;中間シート!X261,"")</f>
        <v/>
      </c>
      <c r="Y267" s="254"/>
      <c r="Z267" s="254"/>
      <c r="AA267" s="254"/>
      <c r="AB267" s="254"/>
      <c r="AC267" s="254"/>
      <c r="AD267" s="254"/>
      <c r="AE267" s="254"/>
      <c r="AF267" s="254"/>
      <c r="AG267" s="254"/>
      <c r="AH267" s="254"/>
      <c r="AI267" s="254"/>
      <c r="AJ267" s="254"/>
      <c r="AK267" s="254"/>
      <c r="AL267" s="254"/>
      <c r="AM267" s="254"/>
      <c r="AN267" s="254"/>
      <c r="AO267" s="254"/>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5" t="s">
        <v>95</v>
      </c>
      <c r="Y268" s="185"/>
      <c r="Z268" s="185"/>
      <c r="AA268" s="185"/>
      <c r="AB268" s="185"/>
      <c r="AC268" s="185"/>
      <c r="AD268" s="185"/>
      <c r="AE268" s="185"/>
      <c r="AF268" s="185"/>
      <c r="AG268" s="185"/>
      <c r="AH268" s="185"/>
      <c r="AI268" s="185"/>
      <c r="AJ268" s="185"/>
      <c r="AK268" s="185"/>
      <c r="AL268" s="185"/>
      <c r="AM268" s="185"/>
      <c r="AN268" s="185"/>
      <c r="AO268" s="185"/>
      <c r="AQ268" s="108"/>
      <c r="AR268" s="108"/>
      <c r="AS268" s="108"/>
    </row>
    <row r="269" spans="2:45" ht="15.6"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5" t="s">
        <v>95</v>
      </c>
      <c r="Y269" s="185"/>
      <c r="Z269" s="185"/>
      <c r="AA269" s="185"/>
      <c r="AB269" s="185"/>
      <c r="AC269" s="185"/>
      <c r="AD269" s="185"/>
      <c r="AE269" s="185"/>
      <c r="AF269" s="185"/>
      <c r="AG269" s="185"/>
      <c r="AH269" s="185"/>
      <c r="AI269" s="185"/>
      <c r="AJ269" s="185"/>
      <c r="AK269" s="185"/>
      <c r="AL269" s="185"/>
      <c r="AM269" s="185"/>
      <c r="AN269" s="185"/>
      <c r="AO269" s="185"/>
      <c r="AQ269" s="108"/>
      <c r="AR269" s="108"/>
      <c r="AS269" s="108"/>
    </row>
    <row r="270" spans="2:45" ht="18" customHeight="1" thickBot="1" x14ac:dyDescent="0.25">
      <c r="B270" s="101">
        <v>26</v>
      </c>
      <c r="C270" s="108"/>
      <c r="D270" s="143" t="s">
        <v>84</v>
      </c>
      <c r="E270" s="144" t="s">
        <v>37</v>
      </c>
      <c r="F270" s="77"/>
      <c r="G270" s="108"/>
      <c r="H270" s="142"/>
      <c r="I270" s="145"/>
      <c r="J270" s="230" t="str">
        <f>IFERROR(VLOOKUP($F270,補助対象機器一覧!$A$2:$K$632,2,FALSE),"")</f>
        <v/>
      </c>
      <c r="K270" s="231"/>
      <c r="L270" s="232"/>
      <c r="M270" s="142"/>
      <c r="N270" s="235" t="str">
        <f>IFERROR(VLOOKUP($F270,補助対象機器一覧!$A$2:$K$632,7,FALSE),"")</f>
        <v/>
      </c>
      <c r="O270" s="236"/>
      <c r="P270" s="236"/>
      <c r="Q270" s="236"/>
      <c r="R270" s="236"/>
      <c r="S270" s="236"/>
      <c r="T270" s="237"/>
      <c r="U270" s="142"/>
      <c r="V270" s="142"/>
      <c r="W270" s="108"/>
      <c r="X270" s="254" t="str">
        <f>IF($B270&lt;=入力シート!$F$22,""&amp;中間シート!X262,"")</f>
        <v/>
      </c>
      <c r="Y270" s="254"/>
      <c r="Z270" s="254"/>
      <c r="AA270" s="254"/>
      <c r="AB270" s="254"/>
      <c r="AC270" s="254"/>
      <c r="AD270" s="254"/>
      <c r="AE270" s="254"/>
      <c r="AF270" s="254"/>
      <c r="AG270" s="254"/>
      <c r="AH270" s="254"/>
      <c r="AI270" s="254"/>
      <c r="AJ270" s="254"/>
      <c r="AK270" s="254"/>
      <c r="AL270" s="254"/>
      <c r="AM270" s="254"/>
      <c r="AN270" s="254"/>
      <c r="AO270" s="254"/>
      <c r="AQ270" s="136">
        <f>IF(J270&lt;&gt;"",1,0)</f>
        <v>0</v>
      </c>
      <c r="AR270" s="108">
        <f>IF(H270&lt;&gt;"",1,0)</f>
        <v>0</v>
      </c>
      <c r="AS270" s="108"/>
    </row>
    <row r="271" spans="2:45" ht="5.0999999999999996"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5" t="s">
        <v>95</v>
      </c>
      <c r="Y271" s="185"/>
      <c r="Z271" s="185"/>
      <c r="AA271" s="185"/>
      <c r="AB271" s="185"/>
      <c r="AC271" s="185"/>
      <c r="AD271" s="185"/>
      <c r="AE271" s="185"/>
      <c r="AF271" s="185"/>
      <c r="AG271" s="185"/>
      <c r="AH271" s="185"/>
      <c r="AI271" s="185"/>
      <c r="AJ271" s="185"/>
      <c r="AK271" s="185"/>
      <c r="AL271" s="185"/>
      <c r="AM271" s="185"/>
      <c r="AN271" s="185"/>
      <c r="AO271" s="185"/>
      <c r="AP271" s="115"/>
      <c r="AQ271" s="108"/>
      <c r="AR271" s="108"/>
      <c r="AS271" s="108"/>
    </row>
    <row r="272" spans="2:45" ht="18" customHeight="1" thickBot="1" x14ac:dyDescent="0.25">
      <c r="B272" s="101">
        <v>26</v>
      </c>
      <c r="C272" s="108"/>
      <c r="D272" s="108"/>
      <c r="E272" s="144" t="s">
        <v>38</v>
      </c>
      <c r="F272" s="77"/>
      <c r="G272" s="139"/>
      <c r="H272" s="142"/>
      <c r="I272" s="145"/>
      <c r="J272" s="230" t="str">
        <f>IFERROR(VLOOKUP($F272,補助対象機器一覧!$A$2:$K$632,2,FALSE),"")</f>
        <v/>
      </c>
      <c r="K272" s="231"/>
      <c r="L272" s="232"/>
      <c r="M272" s="142"/>
      <c r="N272" s="235" t="str">
        <f>IFERROR(VLOOKUP($F272,補助対象機器一覧!$A$2:$K$632,7,FALSE),"")</f>
        <v/>
      </c>
      <c r="O272" s="236"/>
      <c r="P272" s="236"/>
      <c r="Q272" s="236"/>
      <c r="R272" s="236"/>
      <c r="S272" s="236"/>
      <c r="T272" s="237"/>
      <c r="U272" s="142"/>
      <c r="V272" s="142"/>
      <c r="W272" s="108"/>
      <c r="X272" s="254" t="str">
        <f>IF($B272&lt;=入力シート!$F$22,""&amp;中間シート!X263,"")</f>
        <v/>
      </c>
      <c r="Y272" s="254"/>
      <c r="Z272" s="254"/>
      <c r="AA272" s="254"/>
      <c r="AB272" s="254"/>
      <c r="AC272" s="254"/>
      <c r="AD272" s="254"/>
      <c r="AE272" s="254"/>
      <c r="AF272" s="254"/>
      <c r="AG272" s="254"/>
      <c r="AH272" s="254"/>
      <c r="AI272" s="254"/>
      <c r="AJ272" s="254"/>
      <c r="AK272" s="254"/>
      <c r="AL272" s="254"/>
      <c r="AM272" s="254"/>
      <c r="AN272" s="254"/>
      <c r="AO272" s="254"/>
      <c r="AP272" s="115"/>
      <c r="AQ272" s="136">
        <f>IF(J272&lt;&gt;"",1,0)</f>
        <v>0</v>
      </c>
      <c r="AR272" s="108">
        <f>IF(H272&lt;&gt;"",1,0)</f>
        <v>0</v>
      </c>
      <c r="AS272" s="108"/>
    </row>
    <row r="273" spans="2:45" ht="5.0999999999999996"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5" t="s">
        <v>95</v>
      </c>
      <c r="Y273" s="185"/>
      <c r="Z273" s="185"/>
      <c r="AA273" s="185"/>
      <c r="AB273" s="185"/>
      <c r="AC273" s="185"/>
      <c r="AD273" s="185"/>
      <c r="AE273" s="185"/>
      <c r="AF273" s="185"/>
      <c r="AG273" s="185"/>
      <c r="AH273" s="185"/>
      <c r="AI273" s="185"/>
      <c r="AJ273" s="185"/>
      <c r="AK273" s="185"/>
      <c r="AL273" s="185"/>
      <c r="AM273" s="185"/>
      <c r="AN273" s="185"/>
      <c r="AO273" s="185"/>
      <c r="AP273" s="115"/>
      <c r="AQ273" s="108"/>
      <c r="AR273" s="108"/>
      <c r="AS273" s="108"/>
    </row>
    <row r="274" spans="2:45" ht="18" customHeight="1" thickBot="1" x14ac:dyDescent="0.25">
      <c r="B274" s="101">
        <v>26</v>
      </c>
      <c r="C274" s="108"/>
      <c r="D274" s="108"/>
      <c r="E274" s="144" t="s">
        <v>39</v>
      </c>
      <c r="F274" s="77"/>
      <c r="G274" s="139"/>
      <c r="H274" s="142"/>
      <c r="I274" s="145"/>
      <c r="J274" s="230" t="str">
        <f>IFERROR(VLOOKUP($F274,補助対象機器一覧!$A$2:$K$632,2,FALSE),"")</f>
        <v/>
      </c>
      <c r="K274" s="231"/>
      <c r="L274" s="232"/>
      <c r="M274" s="142"/>
      <c r="N274" s="235" t="str">
        <f>IFERROR(VLOOKUP($F274,補助対象機器一覧!$A$2:$K$632,7,FALSE),"")</f>
        <v/>
      </c>
      <c r="O274" s="236"/>
      <c r="P274" s="236"/>
      <c r="Q274" s="236"/>
      <c r="R274" s="236"/>
      <c r="S274" s="236"/>
      <c r="T274" s="237"/>
      <c r="U274" s="142"/>
      <c r="V274" s="142"/>
      <c r="W274" s="108"/>
      <c r="X274" s="254" t="str">
        <f>IF($B274&lt;=入力シート!$F$22,""&amp;中間シート!X264,"")</f>
        <v/>
      </c>
      <c r="Y274" s="254"/>
      <c r="Z274" s="254"/>
      <c r="AA274" s="254"/>
      <c r="AB274" s="254"/>
      <c r="AC274" s="254"/>
      <c r="AD274" s="254"/>
      <c r="AE274" s="254"/>
      <c r="AF274" s="254"/>
      <c r="AG274" s="254"/>
      <c r="AH274" s="254"/>
      <c r="AI274" s="254"/>
      <c r="AJ274" s="254"/>
      <c r="AK274" s="254"/>
      <c r="AL274" s="254"/>
      <c r="AM274" s="254"/>
      <c r="AN274" s="254"/>
      <c r="AO274" s="254"/>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5" t="s">
        <v>95</v>
      </c>
      <c r="Y275" s="185"/>
      <c r="Z275" s="185"/>
      <c r="AA275" s="185"/>
      <c r="AB275" s="185"/>
      <c r="AC275" s="185"/>
      <c r="AD275" s="185"/>
      <c r="AE275" s="185"/>
      <c r="AF275" s="185"/>
      <c r="AG275" s="185"/>
      <c r="AH275" s="185"/>
      <c r="AI275" s="185"/>
      <c r="AJ275" s="185"/>
      <c r="AK275" s="185"/>
      <c r="AL275" s="185"/>
      <c r="AM275" s="185"/>
      <c r="AN275" s="185"/>
      <c r="AO275" s="185"/>
      <c r="AQ275" s="108"/>
      <c r="AR275" s="108"/>
      <c r="AS275" s="108"/>
    </row>
    <row r="276" spans="2:45" ht="15.6"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5" t="s">
        <v>95</v>
      </c>
      <c r="Y276" s="185"/>
      <c r="Z276" s="185"/>
      <c r="AA276" s="185"/>
      <c r="AB276" s="185"/>
      <c r="AC276" s="185"/>
      <c r="AD276" s="185"/>
      <c r="AE276" s="185"/>
      <c r="AF276" s="185"/>
      <c r="AG276" s="185"/>
      <c r="AH276" s="185"/>
      <c r="AI276" s="185"/>
      <c r="AJ276" s="185"/>
      <c r="AK276" s="185"/>
      <c r="AL276" s="185"/>
      <c r="AM276" s="185"/>
      <c r="AN276" s="185"/>
      <c r="AO276" s="185"/>
      <c r="AQ276" s="108"/>
      <c r="AR276" s="108"/>
      <c r="AS276" s="108"/>
    </row>
    <row r="277" spans="2:45" ht="18" customHeight="1" thickBot="1" x14ac:dyDescent="0.25">
      <c r="B277" s="101">
        <v>27</v>
      </c>
      <c r="C277" s="129"/>
      <c r="D277" s="130" t="s">
        <v>85</v>
      </c>
      <c r="E277" s="131" t="s">
        <v>37</v>
      </c>
      <c r="F277" s="77"/>
      <c r="G277" s="129"/>
      <c r="H277" s="184"/>
      <c r="I277" s="132"/>
      <c r="J277" s="230" t="str">
        <f>IFERROR(VLOOKUP($F277,補助対象機器一覧!$A$2:$K$632,2,FALSE),"")</f>
        <v/>
      </c>
      <c r="K277" s="231"/>
      <c r="L277" s="232"/>
      <c r="M277" s="134"/>
      <c r="N277" s="235" t="str">
        <f>IFERROR(VLOOKUP($F277,補助対象機器一覧!$A$2:$K$632,7,FALSE),"")</f>
        <v/>
      </c>
      <c r="O277" s="236"/>
      <c r="P277" s="236"/>
      <c r="Q277" s="236"/>
      <c r="R277" s="236"/>
      <c r="S277" s="236"/>
      <c r="T277" s="237"/>
      <c r="U277" s="134"/>
      <c r="V277" s="134"/>
      <c r="W277" s="129"/>
      <c r="X277" s="254" t="str">
        <f>IF($B277&lt;=入力シート!$F$22,""&amp;中間シート!X265,"")</f>
        <v/>
      </c>
      <c r="Y277" s="254"/>
      <c r="Z277" s="254"/>
      <c r="AA277" s="254"/>
      <c r="AB277" s="254"/>
      <c r="AC277" s="254"/>
      <c r="AD277" s="254"/>
      <c r="AE277" s="254"/>
      <c r="AF277" s="254"/>
      <c r="AG277" s="254"/>
      <c r="AH277" s="254"/>
      <c r="AI277" s="254"/>
      <c r="AJ277" s="254"/>
      <c r="AK277" s="254"/>
      <c r="AL277" s="254"/>
      <c r="AM277" s="254"/>
      <c r="AN277" s="254"/>
      <c r="AO277" s="254"/>
      <c r="AQ277" s="136">
        <f>IF(J277&lt;&gt;"",1,0)</f>
        <v>0</v>
      </c>
      <c r="AR277" s="108">
        <f>IF(H277&lt;&gt;"",1,0)</f>
        <v>0</v>
      </c>
      <c r="AS277" s="108"/>
    </row>
    <row r="278" spans="2:45" ht="5.0999999999999996" customHeight="1" thickBot="1" x14ac:dyDescent="0.25">
      <c r="C278" s="129"/>
      <c r="D278" s="129"/>
      <c r="E278" s="133"/>
      <c r="F278" s="134"/>
      <c r="G278" s="133"/>
      <c r="H278" s="184"/>
      <c r="I278" s="132"/>
      <c r="J278" s="134"/>
      <c r="K278" s="134"/>
      <c r="L278" s="134"/>
      <c r="M278" s="134"/>
      <c r="N278" s="134"/>
      <c r="O278" s="134"/>
      <c r="P278" s="134"/>
      <c r="Q278" s="134"/>
      <c r="R278" s="134"/>
      <c r="S278" s="134"/>
      <c r="T278" s="134"/>
      <c r="U278" s="134"/>
      <c r="V278" s="134"/>
      <c r="W278" s="129"/>
      <c r="X278" s="185" t="s">
        <v>95</v>
      </c>
      <c r="Y278" s="185"/>
      <c r="Z278" s="185"/>
      <c r="AA278" s="185"/>
      <c r="AB278" s="185"/>
      <c r="AC278" s="185"/>
      <c r="AD278" s="185"/>
      <c r="AE278" s="185"/>
      <c r="AF278" s="185"/>
      <c r="AG278" s="185"/>
      <c r="AH278" s="185"/>
      <c r="AI278" s="185"/>
      <c r="AJ278" s="185"/>
      <c r="AK278" s="185"/>
      <c r="AL278" s="185"/>
      <c r="AM278" s="185"/>
      <c r="AN278" s="185"/>
      <c r="AO278" s="185"/>
      <c r="AP278" s="115"/>
      <c r="AQ278" s="108"/>
      <c r="AR278" s="108"/>
      <c r="AS278" s="108"/>
    </row>
    <row r="279" spans="2:45" ht="18" customHeight="1" thickBot="1" x14ac:dyDescent="0.25">
      <c r="B279" s="101">
        <v>27</v>
      </c>
      <c r="C279" s="129"/>
      <c r="D279" s="129"/>
      <c r="E279" s="131" t="s">
        <v>38</v>
      </c>
      <c r="F279" s="77"/>
      <c r="G279" s="133"/>
      <c r="H279" s="184"/>
      <c r="I279" s="132"/>
      <c r="J279" s="230" t="str">
        <f>IFERROR(VLOOKUP($F279,補助対象機器一覧!$A$2:$K$632,2,FALSE),"")</f>
        <v/>
      </c>
      <c r="K279" s="231"/>
      <c r="L279" s="232"/>
      <c r="M279" s="134"/>
      <c r="N279" s="235" t="str">
        <f>IFERROR(VLOOKUP($F279,補助対象機器一覧!$A$2:$K$632,7,FALSE),"")</f>
        <v/>
      </c>
      <c r="O279" s="236"/>
      <c r="P279" s="236"/>
      <c r="Q279" s="236"/>
      <c r="R279" s="236"/>
      <c r="S279" s="236"/>
      <c r="T279" s="237"/>
      <c r="U279" s="134"/>
      <c r="V279" s="134"/>
      <c r="W279" s="129"/>
      <c r="X279" s="254" t="str">
        <f>IF($B279&lt;=入力シート!$F$22,""&amp;中間シート!X266,"")</f>
        <v/>
      </c>
      <c r="Y279" s="254"/>
      <c r="Z279" s="254"/>
      <c r="AA279" s="254"/>
      <c r="AB279" s="254"/>
      <c r="AC279" s="254"/>
      <c r="AD279" s="254"/>
      <c r="AE279" s="254"/>
      <c r="AF279" s="254"/>
      <c r="AG279" s="254"/>
      <c r="AH279" s="254"/>
      <c r="AI279" s="254"/>
      <c r="AJ279" s="254"/>
      <c r="AK279" s="254"/>
      <c r="AL279" s="254"/>
      <c r="AM279" s="254"/>
      <c r="AN279" s="254"/>
      <c r="AO279" s="254"/>
      <c r="AP279" s="115"/>
      <c r="AQ279" s="136">
        <f>IF(J279&lt;&gt;"",1,0)</f>
        <v>0</v>
      </c>
      <c r="AR279" s="108">
        <f>IF(H279&lt;&gt;"",1,0)</f>
        <v>0</v>
      </c>
      <c r="AS279" s="108"/>
    </row>
    <row r="280" spans="2:45" ht="5.0999999999999996" customHeight="1" thickBot="1" x14ac:dyDescent="0.25">
      <c r="C280" s="129"/>
      <c r="D280" s="129"/>
      <c r="E280" s="131"/>
      <c r="F280" s="137"/>
      <c r="G280" s="133"/>
      <c r="H280" s="184"/>
      <c r="I280" s="132"/>
      <c r="J280" s="137"/>
      <c r="K280" s="137"/>
      <c r="L280" s="137"/>
      <c r="M280" s="134"/>
      <c r="N280" s="137"/>
      <c r="O280" s="137"/>
      <c r="P280" s="137"/>
      <c r="Q280" s="134"/>
      <c r="R280" s="137"/>
      <c r="S280" s="137"/>
      <c r="T280" s="137"/>
      <c r="U280" s="134"/>
      <c r="V280" s="134"/>
      <c r="W280" s="129"/>
      <c r="X280" s="185" t="s">
        <v>95</v>
      </c>
      <c r="Y280" s="185"/>
      <c r="Z280" s="185"/>
      <c r="AA280" s="185"/>
      <c r="AB280" s="185"/>
      <c r="AC280" s="185"/>
      <c r="AD280" s="185"/>
      <c r="AE280" s="185"/>
      <c r="AF280" s="185"/>
      <c r="AG280" s="185"/>
      <c r="AH280" s="185"/>
      <c r="AI280" s="185"/>
      <c r="AJ280" s="185"/>
      <c r="AK280" s="185"/>
      <c r="AL280" s="185"/>
      <c r="AM280" s="185"/>
      <c r="AN280" s="185"/>
      <c r="AO280" s="185"/>
      <c r="AP280" s="115"/>
      <c r="AQ280" s="108"/>
      <c r="AR280" s="108"/>
      <c r="AS280" s="108"/>
    </row>
    <row r="281" spans="2:45" ht="18" customHeight="1" thickBot="1" x14ac:dyDescent="0.25">
      <c r="B281" s="101">
        <v>27</v>
      </c>
      <c r="C281" s="129"/>
      <c r="D281" s="129"/>
      <c r="E281" s="131" t="s">
        <v>39</v>
      </c>
      <c r="F281" s="77"/>
      <c r="G281" s="133"/>
      <c r="H281" s="184"/>
      <c r="I281" s="132"/>
      <c r="J281" s="230" t="str">
        <f>IFERROR(VLOOKUP($F281,補助対象機器一覧!$A$2:$K$632,2,FALSE),"")</f>
        <v/>
      </c>
      <c r="K281" s="231"/>
      <c r="L281" s="232"/>
      <c r="M281" s="134"/>
      <c r="N281" s="235" t="str">
        <f>IFERROR(VLOOKUP($F281,補助対象機器一覧!$A$2:$K$632,7,FALSE),"")</f>
        <v/>
      </c>
      <c r="O281" s="236"/>
      <c r="P281" s="236"/>
      <c r="Q281" s="236"/>
      <c r="R281" s="236"/>
      <c r="S281" s="236"/>
      <c r="T281" s="237"/>
      <c r="U281" s="134"/>
      <c r="V281" s="134"/>
      <c r="W281" s="129"/>
      <c r="X281" s="254" t="str">
        <f>IF($B281&lt;=入力シート!$F$22,""&amp;中間シート!X267,"")</f>
        <v/>
      </c>
      <c r="Y281" s="254"/>
      <c r="Z281" s="254"/>
      <c r="AA281" s="254"/>
      <c r="AB281" s="254"/>
      <c r="AC281" s="254"/>
      <c r="AD281" s="254"/>
      <c r="AE281" s="254"/>
      <c r="AF281" s="254"/>
      <c r="AG281" s="254"/>
      <c r="AH281" s="254"/>
      <c r="AI281" s="254"/>
      <c r="AJ281" s="254"/>
      <c r="AK281" s="254"/>
      <c r="AL281" s="254"/>
      <c r="AM281" s="254"/>
      <c r="AN281" s="254"/>
      <c r="AO281" s="254"/>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5" t="s">
        <v>95</v>
      </c>
      <c r="Y282" s="185"/>
      <c r="Z282" s="185"/>
      <c r="AA282" s="185"/>
      <c r="AB282" s="185"/>
      <c r="AC282" s="185"/>
      <c r="AD282" s="185"/>
      <c r="AE282" s="185"/>
      <c r="AF282" s="185"/>
      <c r="AG282" s="185"/>
      <c r="AH282" s="185"/>
      <c r="AI282" s="185"/>
      <c r="AJ282" s="185"/>
      <c r="AK282" s="185"/>
      <c r="AL282" s="185"/>
      <c r="AM282" s="185"/>
      <c r="AN282" s="185"/>
      <c r="AO282" s="185"/>
      <c r="AQ282" s="108"/>
      <c r="AR282" s="108"/>
      <c r="AS282" s="108"/>
    </row>
    <row r="283" spans="2:45" ht="15.6"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5" t="s">
        <v>95</v>
      </c>
      <c r="Y283" s="185"/>
      <c r="Z283" s="185"/>
      <c r="AA283" s="185"/>
      <c r="AB283" s="185"/>
      <c r="AC283" s="185"/>
      <c r="AD283" s="185"/>
      <c r="AE283" s="185"/>
      <c r="AF283" s="185"/>
      <c r="AG283" s="185"/>
      <c r="AH283" s="185"/>
      <c r="AI283" s="185"/>
      <c r="AJ283" s="185"/>
      <c r="AK283" s="185"/>
      <c r="AL283" s="185"/>
      <c r="AM283" s="185"/>
      <c r="AN283" s="185"/>
      <c r="AO283" s="185"/>
      <c r="AQ283" s="108"/>
      <c r="AR283" s="108"/>
      <c r="AS283" s="108"/>
    </row>
    <row r="284" spans="2:45" ht="18" customHeight="1" thickBot="1" x14ac:dyDescent="0.25">
      <c r="B284" s="101">
        <v>28</v>
      </c>
      <c r="C284" s="108"/>
      <c r="D284" s="143" t="s">
        <v>86</v>
      </c>
      <c r="E284" s="144" t="s">
        <v>37</v>
      </c>
      <c r="F284" s="77"/>
      <c r="G284" s="108"/>
      <c r="H284" s="142"/>
      <c r="I284" s="145"/>
      <c r="J284" s="230" t="str">
        <f>IFERROR(VLOOKUP($F284,補助対象機器一覧!$A$2:$K$632,2,FALSE),"")</f>
        <v/>
      </c>
      <c r="K284" s="231"/>
      <c r="L284" s="232"/>
      <c r="M284" s="142"/>
      <c r="N284" s="235" t="str">
        <f>IFERROR(VLOOKUP($F284,補助対象機器一覧!$A$2:$K$632,7,FALSE),"")</f>
        <v/>
      </c>
      <c r="O284" s="236"/>
      <c r="P284" s="236"/>
      <c r="Q284" s="236"/>
      <c r="R284" s="236"/>
      <c r="S284" s="236"/>
      <c r="T284" s="237"/>
      <c r="U284" s="142"/>
      <c r="V284" s="142"/>
      <c r="W284" s="108"/>
      <c r="X284" s="254" t="str">
        <f>IF($B284&lt;=入力シート!$F$22,""&amp;中間シート!X268,"")</f>
        <v/>
      </c>
      <c r="Y284" s="254"/>
      <c r="Z284" s="254"/>
      <c r="AA284" s="254"/>
      <c r="AB284" s="254"/>
      <c r="AC284" s="254"/>
      <c r="AD284" s="254"/>
      <c r="AE284" s="254"/>
      <c r="AF284" s="254"/>
      <c r="AG284" s="254"/>
      <c r="AH284" s="254"/>
      <c r="AI284" s="254"/>
      <c r="AJ284" s="254"/>
      <c r="AK284" s="254"/>
      <c r="AL284" s="254"/>
      <c r="AM284" s="254"/>
      <c r="AN284" s="254"/>
      <c r="AO284" s="254"/>
      <c r="AQ284" s="136">
        <f>IF(J284&lt;&gt;"",1,0)</f>
        <v>0</v>
      </c>
      <c r="AR284" s="108">
        <f>IF(H284&lt;&gt;"",1,0)</f>
        <v>0</v>
      </c>
      <c r="AS284" s="108"/>
    </row>
    <row r="285" spans="2:45" ht="5.0999999999999996"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5" t="s">
        <v>95</v>
      </c>
      <c r="Y285" s="185"/>
      <c r="Z285" s="185"/>
      <c r="AA285" s="185"/>
      <c r="AB285" s="185"/>
      <c r="AC285" s="185"/>
      <c r="AD285" s="185"/>
      <c r="AE285" s="185"/>
      <c r="AF285" s="185"/>
      <c r="AG285" s="185"/>
      <c r="AH285" s="185"/>
      <c r="AI285" s="185"/>
      <c r="AJ285" s="185"/>
      <c r="AK285" s="185"/>
      <c r="AL285" s="185"/>
      <c r="AM285" s="185"/>
      <c r="AN285" s="185"/>
      <c r="AO285" s="185"/>
      <c r="AP285" s="115"/>
      <c r="AQ285" s="108"/>
      <c r="AR285" s="108"/>
      <c r="AS285" s="108"/>
    </row>
    <row r="286" spans="2:45" ht="18" customHeight="1" thickBot="1" x14ac:dyDescent="0.25">
      <c r="B286" s="101">
        <v>28</v>
      </c>
      <c r="C286" s="108"/>
      <c r="D286" s="108"/>
      <c r="E286" s="144" t="s">
        <v>38</v>
      </c>
      <c r="F286" s="77"/>
      <c r="G286" s="139"/>
      <c r="H286" s="142"/>
      <c r="I286" s="145"/>
      <c r="J286" s="230" t="str">
        <f>IFERROR(VLOOKUP($F286,補助対象機器一覧!$A$2:$K$632,2,FALSE),"")</f>
        <v/>
      </c>
      <c r="K286" s="231"/>
      <c r="L286" s="232"/>
      <c r="M286" s="142"/>
      <c r="N286" s="235" t="str">
        <f>IFERROR(VLOOKUP($F286,補助対象機器一覧!$A$2:$K$632,7,FALSE),"")</f>
        <v/>
      </c>
      <c r="O286" s="236"/>
      <c r="P286" s="236"/>
      <c r="Q286" s="236"/>
      <c r="R286" s="236"/>
      <c r="S286" s="236"/>
      <c r="T286" s="237"/>
      <c r="U286" s="142"/>
      <c r="V286" s="142"/>
      <c r="W286" s="108"/>
      <c r="X286" s="254" t="str">
        <f>IF($B286&lt;=入力シート!$F$22,""&amp;中間シート!X269,"")</f>
        <v/>
      </c>
      <c r="Y286" s="254"/>
      <c r="Z286" s="254"/>
      <c r="AA286" s="254"/>
      <c r="AB286" s="254"/>
      <c r="AC286" s="254"/>
      <c r="AD286" s="254"/>
      <c r="AE286" s="254"/>
      <c r="AF286" s="254"/>
      <c r="AG286" s="254"/>
      <c r="AH286" s="254"/>
      <c r="AI286" s="254"/>
      <c r="AJ286" s="254"/>
      <c r="AK286" s="254"/>
      <c r="AL286" s="254"/>
      <c r="AM286" s="254"/>
      <c r="AN286" s="254"/>
      <c r="AO286" s="254"/>
      <c r="AP286" s="115"/>
      <c r="AQ286" s="136">
        <f>IF(J286&lt;&gt;"",1,0)</f>
        <v>0</v>
      </c>
      <c r="AR286" s="108">
        <f>IF(H286&lt;&gt;"",1,0)</f>
        <v>0</v>
      </c>
      <c r="AS286" s="108"/>
    </row>
    <row r="287" spans="2:45" ht="5.0999999999999996"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5" t="s">
        <v>95</v>
      </c>
      <c r="Y287" s="185"/>
      <c r="Z287" s="185"/>
      <c r="AA287" s="185"/>
      <c r="AB287" s="185"/>
      <c r="AC287" s="185"/>
      <c r="AD287" s="185"/>
      <c r="AE287" s="185"/>
      <c r="AF287" s="185"/>
      <c r="AG287" s="185"/>
      <c r="AH287" s="185"/>
      <c r="AI287" s="185"/>
      <c r="AJ287" s="185"/>
      <c r="AK287" s="185"/>
      <c r="AL287" s="185"/>
      <c r="AM287" s="185"/>
      <c r="AN287" s="185"/>
      <c r="AO287" s="185"/>
      <c r="AP287" s="115"/>
      <c r="AQ287" s="108"/>
      <c r="AR287" s="108"/>
      <c r="AS287" s="108"/>
    </row>
    <row r="288" spans="2:45" ht="18" customHeight="1" thickBot="1" x14ac:dyDescent="0.25">
      <c r="B288" s="101">
        <v>28</v>
      </c>
      <c r="C288" s="108"/>
      <c r="D288" s="108"/>
      <c r="E288" s="144" t="s">
        <v>39</v>
      </c>
      <c r="F288" s="77"/>
      <c r="G288" s="139"/>
      <c r="H288" s="142"/>
      <c r="I288" s="145"/>
      <c r="J288" s="230" t="str">
        <f>IFERROR(VLOOKUP($F288,補助対象機器一覧!$A$2:$K$632,2,FALSE),"")</f>
        <v/>
      </c>
      <c r="K288" s="231"/>
      <c r="L288" s="232"/>
      <c r="M288" s="142"/>
      <c r="N288" s="235" t="str">
        <f>IFERROR(VLOOKUP($F288,補助対象機器一覧!$A$2:$K$632,7,FALSE),"")</f>
        <v/>
      </c>
      <c r="O288" s="236"/>
      <c r="P288" s="236"/>
      <c r="Q288" s="236"/>
      <c r="R288" s="236"/>
      <c r="S288" s="236"/>
      <c r="T288" s="237"/>
      <c r="U288" s="142"/>
      <c r="V288" s="142"/>
      <c r="W288" s="108"/>
      <c r="X288" s="254" t="str">
        <f>IF($B288&lt;=入力シート!$F$22,""&amp;中間シート!X270,"")</f>
        <v/>
      </c>
      <c r="Y288" s="254"/>
      <c r="Z288" s="254"/>
      <c r="AA288" s="254"/>
      <c r="AB288" s="254"/>
      <c r="AC288" s="254"/>
      <c r="AD288" s="254"/>
      <c r="AE288" s="254"/>
      <c r="AF288" s="254"/>
      <c r="AG288" s="254"/>
      <c r="AH288" s="254"/>
      <c r="AI288" s="254"/>
      <c r="AJ288" s="254"/>
      <c r="AK288" s="254"/>
      <c r="AL288" s="254"/>
      <c r="AM288" s="254"/>
      <c r="AN288" s="254"/>
      <c r="AO288" s="254"/>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5" t="s">
        <v>95</v>
      </c>
      <c r="Y289" s="185"/>
      <c r="Z289" s="185"/>
      <c r="AA289" s="185"/>
      <c r="AB289" s="185"/>
      <c r="AC289" s="185"/>
      <c r="AD289" s="185"/>
      <c r="AE289" s="185"/>
      <c r="AF289" s="185"/>
      <c r="AG289" s="185"/>
      <c r="AH289" s="185"/>
      <c r="AI289" s="185"/>
      <c r="AJ289" s="185"/>
      <c r="AK289" s="185"/>
      <c r="AL289" s="185"/>
      <c r="AM289" s="185"/>
      <c r="AN289" s="185"/>
      <c r="AO289" s="185"/>
      <c r="AQ289" s="108"/>
      <c r="AR289" s="108"/>
      <c r="AS289" s="108"/>
    </row>
    <row r="290" spans="2:45" ht="15.6"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5" t="s">
        <v>95</v>
      </c>
      <c r="Y290" s="185"/>
      <c r="Z290" s="185"/>
      <c r="AA290" s="185"/>
      <c r="AB290" s="185"/>
      <c r="AC290" s="185"/>
      <c r="AD290" s="185"/>
      <c r="AE290" s="185"/>
      <c r="AF290" s="185"/>
      <c r="AG290" s="185"/>
      <c r="AH290" s="185"/>
      <c r="AI290" s="185"/>
      <c r="AJ290" s="185"/>
      <c r="AK290" s="185"/>
      <c r="AL290" s="185"/>
      <c r="AM290" s="185"/>
      <c r="AN290" s="185"/>
      <c r="AO290" s="185"/>
      <c r="AQ290" s="108"/>
      <c r="AR290" s="108"/>
      <c r="AS290" s="108"/>
    </row>
    <row r="291" spans="2:45" ht="18" customHeight="1" thickBot="1" x14ac:dyDescent="0.25">
      <c r="B291" s="101">
        <v>29</v>
      </c>
      <c r="C291" s="129"/>
      <c r="D291" s="130" t="s">
        <v>87</v>
      </c>
      <c r="E291" s="131" t="s">
        <v>37</v>
      </c>
      <c r="F291" s="77"/>
      <c r="G291" s="129"/>
      <c r="H291" s="184"/>
      <c r="I291" s="132"/>
      <c r="J291" s="230" t="str">
        <f>IFERROR(VLOOKUP($F291,補助対象機器一覧!$A$2:$K$632,2,FALSE),"")</f>
        <v/>
      </c>
      <c r="K291" s="231"/>
      <c r="L291" s="232"/>
      <c r="M291" s="134"/>
      <c r="N291" s="235" t="str">
        <f>IFERROR(VLOOKUP($F291,補助対象機器一覧!$A$2:$K$632,7,FALSE),"")</f>
        <v/>
      </c>
      <c r="O291" s="236"/>
      <c r="P291" s="236"/>
      <c r="Q291" s="236"/>
      <c r="R291" s="236"/>
      <c r="S291" s="236"/>
      <c r="T291" s="237"/>
      <c r="U291" s="134"/>
      <c r="V291" s="134"/>
      <c r="W291" s="129"/>
      <c r="X291" s="254" t="str">
        <f>IF($B291&lt;=入力シート!$F$22,""&amp;中間シート!X271,"")</f>
        <v/>
      </c>
      <c r="Y291" s="254"/>
      <c r="Z291" s="254"/>
      <c r="AA291" s="254"/>
      <c r="AB291" s="254"/>
      <c r="AC291" s="254"/>
      <c r="AD291" s="254"/>
      <c r="AE291" s="254"/>
      <c r="AF291" s="254"/>
      <c r="AG291" s="254"/>
      <c r="AH291" s="254"/>
      <c r="AI291" s="254"/>
      <c r="AJ291" s="254"/>
      <c r="AK291" s="254"/>
      <c r="AL291" s="254"/>
      <c r="AM291" s="254"/>
      <c r="AN291" s="254"/>
      <c r="AO291" s="254"/>
      <c r="AQ291" s="136">
        <f>IF(J291&lt;&gt;"",1,0)</f>
        <v>0</v>
      </c>
      <c r="AR291" s="108">
        <f>IF(H291&lt;&gt;"",1,0)</f>
        <v>0</v>
      </c>
      <c r="AS291" s="108"/>
    </row>
    <row r="292" spans="2:45" ht="5.0999999999999996" customHeight="1" thickBot="1" x14ac:dyDescent="0.25">
      <c r="C292" s="129"/>
      <c r="D292" s="129"/>
      <c r="E292" s="131"/>
      <c r="F292" s="134"/>
      <c r="G292" s="133"/>
      <c r="H292" s="184"/>
      <c r="I292" s="132"/>
      <c r="J292" s="134"/>
      <c r="K292" s="134"/>
      <c r="L292" s="134"/>
      <c r="M292" s="134"/>
      <c r="N292" s="134"/>
      <c r="O292" s="134"/>
      <c r="P292" s="134"/>
      <c r="Q292" s="134"/>
      <c r="R292" s="134"/>
      <c r="S292" s="134"/>
      <c r="T292" s="134"/>
      <c r="U292" s="134"/>
      <c r="V292" s="134"/>
      <c r="W292" s="129"/>
      <c r="X292" s="185" t="s">
        <v>95</v>
      </c>
      <c r="Y292" s="185"/>
      <c r="Z292" s="185"/>
      <c r="AA292" s="185"/>
      <c r="AB292" s="185"/>
      <c r="AC292" s="185"/>
      <c r="AD292" s="185"/>
      <c r="AE292" s="185"/>
      <c r="AF292" s="185"/>
      <c r="AG292" s="185"/>
      <c r="AH292" s="185"/>
      <c r="AI292" s="185"/>
      <c r="AJ292" s="185"/>
      <c r="AK292" s="185"/>
      <c r="AL292" s="185"/>
      <c r="AM292" s="185"/>
      <c r="AN292" s="185"/>
      <c r="AO292" s="185"/>
      <c r="AP292" s="115"/>
      <c r="AQ292" s="108"/>
      <c r="AR292" s="108"/>
      <c r="AS292" s="108"/>
    </row>
    <row r="293" spans="2:45" ht="18" customHeight="1" thickBot="1" x14ac:dyDescent="0.25">
      <c r="B293" s="101">
        <v>29</v>
      </c>
      <c r="C293" s="129"/>
      <c r="D293" s="129"/>
      <c r="E293" s="131" t="s">
        <v>38</v>
      </c>
      <c r="F293" s="77"/>
      <c r="G293" s="133"/>
      <c r="H293" s="184"/>
      <c r="I293" s="132"/>
      <c r="J293" s="230" t="str">
        <f>IFERROR(VLOOKUP($F293,補助対象機器一覧!$A$2:$K$632,2,FALSE),"")</f>
        <v/>
      </c>
      <c r="K293" s="231"/>
      <c r="L293" s="232"/>
      <c r="M293" s="134"/>
      <c r="N293" s="235" t="str">
        <f>IFERROR(VLOOKUP($F293,補助対象機器一覧!$A$2:$K$632,7,FALSE),"")</f>
        <v/>
      </c>
      <c r="O293" s="236"/>
      <c r="P293" s="236"/>
      <c r="Q293" s="236"/>
      <c r="R293" s="236"/>
      <c r="S293" s="236"/>
      <c r="T293" s="237"/>
      <c r="U293" s="134"/>
      <c r="V293" s="134"/>
      <c r="W293" s="129"/>
      <c r="X293" s="254" t="str">
        <f>IF($B293&lt;=入力シート!$F$22,""&amp;中間シート!X272,"")</f>
        <v/>
      </c>
      <c r="Y293" s="254"/>
      <c r="Z293" s="254"/>
      <c r="AA293" s="254"/>
      <c r="AB293" s="254"/>
      <c r="AC293" s="254"/>
      <c r="AD293" s="254"/>
      <c r="AE293" s="254"/>
      <c r="AF293" s="254"/>
      <c r="AG293" s="254"/>
      <c r="AH293" s="254"/>
      <c r="AI293" s="254"/>
      <c r="AJ293" s="254"/>
      <c r="AK293" s="254"/>
      <c r="AL293" s="254"/>
      <c r="AM293" s="254"/>
      <c r="AN293" s="254"/>
      <c r="AO293" s="254"/>
      <c r="AP293" s="115"/>
      <c r="AQ293" s="136">
        <f>IF(J293&lt;&gt;"",1,0)</f>
        <v>0</v>
      </c>
      <c r="AR293" s="108">
        <f>IF(H293&lt;&gt;"",1,0)</f>
        <v>0</v>
      </c>
      <c r="AS293" s="108"/>
    </row>
    <row r="294" spans="2:45" ht="5.0999999999999996" customHeight="1" thickBot="1" x14ac:dyDescent="0.25">
      <c r="C294" s="129"/>
      <c r="D294" s="129"/>
      <c r="E294" s="131"/>
      <c r="F294" s="137"/>
      <c r="G294" s="133"/>
      <c r="H294" s="184"/>
      <c r="I294" s="132"/>
      <c r="J294" s="137"/>
      <c r="K294" s="137"/>
      <c r="L294" s="137"/>
      <c r="M294" s="134"/>
      <c r="N294" s="137"/>
      <c r="O294" s="137"/>
      <c r="P294" s="137"/>
      <c r="Q294" s="134"/>
      <c r="R294" s="137"/>
      <c r="S294" s="137"/>
      <c r="T294" s="137"/>
      <c r="U294" s="134"/>
      <c r="V294" s="134"/>
      <c r="W294" s="129"/>
      <c r="X294" s="185" t="s">
        <v>95</v>
      </c>
      <c r="Y294" s="185"/>
      <c r="Z294" s="185"/>
      <c r="AA294" s="185"/>
      <c r="AB294" s="185"/>
      <c r="AC294" s="185"/>
      <c r="AD294" s="185"/>
      <c r="AE294" s="185"/>
      <c r="AF294" s="185"/>
      <c r="AG294" s="185"/>
      <c r="AH294" s="185"/>
      <c r="AI294" s="185"/>
      <c r="AJ294" s="185"/>
      <c r="AK294" s="185"/>
      <c r="AL294" s="185"/>
      <c r="AM294" s="185"/>
      <c r="AN294" s="185"/>
      <c r="AO294" s="185"/>
      <c r="AP294" s="115"/>
      <c r="AQ294" s="108"/>
      <c r="AR294" s="108"/>
      <c r="AS294" s="108"/>
    </row>
    <row r="295" spans="2:45" ht="18" customHeight="1" thickBot="1" x14ac:dyDescent="0.25">
      <c r="B295" s="101">
        <v>29</v>
      </c>
      <c r="C295" s="129"/>
      <c r="D295" s="129"/>
      <c r="E295" s="131" t="s">
        <v>39</v>
      </c>
      <c r="F295" s="77"/>
      <c r="G295" s="133"/>
      <c r="H295" s="184"/>
      <c r="I295" s="132"/>
      <c r="J295" s="230" t="str">
        <f>IFERROR(VLOOKUP($F295,補助対象機器一覧!$A$2:$K$632,2,FALSE),"")</f>
        <v/>
      </c>
      <c r="K295" s="231"/>
      <c r="L295" s="232"/>
      <c r="M295" s="134"/>
      <c r="N295" s="235" t="str">
        <f>IFERROR(VLOOKUP($F295,補助対象機器一覧!$A$2:$K$632,7,FALSE),"")</f>
        <v/>
      </c>
      <c r="O295" s="236"/>
      <c r="P295" s="236"/>
      <c r="Q295" s="236"/>
      <c r="R295" s="236"/>
      <c r="S295" s="236"/>
      <c r="T295" s="237"/>
      <c r="U295" s="134"/>
      <c r="V295" s="134"/>
      <c r="W295" s="129"/>
      <c r="X295" s="254" t="str">
        <f>IF($B295&lt;=入力シート!$F$22,""&amp;中間シート!X273,"")</f>
        <v/>
      </c>
      <c r="Y295" s="254"/>
      <c r="Z295" s="254"/>
      <c r="AA295" s="254"/>
      <c r="AB295" s="254"/>
      <c r="AC295" s="254"/>
      <c r="AD295" s="254"/>
      <c r="AE295" s="254"/>
      <c r="AF295" s="254"/>
      <c r="AG295" s="254"/>
      <c r="AH295" s="254"/>
      <c r="AI295" s="254"/>
      <c r="AJ295" s="254"/>
      <c r="AK295" s="254"/>
      <c r="AL295" s="254"/>
      <c r="AM295" s="254"/>
      <c r="AN295" s="254"/>
      <c r="AO295" s="254"/>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5" t="s">
        <v>95</v>
      </c>
      <c r="Y296" s="185"/>
      <c r="Z296" s="185"/>
      <c r="AA296" s="185"/>
      <c r="AB296" s="185"/>
      <c r="AC296" s="185"/>
      <c r="AD296" s="185"/>
      <c r="AE296" s="185"/>
      <c r="AF296" s="185"/>
      <c r="AG296" s="185"/>
      <c r="AH296" s="185"/>
      <c r="AI296" s="185"/>
      <c r="AJ296" s="185"/>
      <c r="AK296" s="185"/>
      <c r="AL296" s="185"/>
      <c r="AM296" s="185"/>
      <c r="AN296" s="185"/>
      <c r="AO296" s="185"/>
      <c r="AQ296" s="108"/>
      <c r="AR296" s="108"/>
      <c r="AS296" s="108"/>
    </row>
    <row r="297" spans="2:45" ht="15.6"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5" t="s">
        <v>95</v>
      </c>
      <c r="Y297" s="185"/>
      <c r="Z297" s="185"/>
      <c r="AA297" s="185"/>
      <c r="AB297" s="185"/>
      <c r="AC297" s="185"/>
      <c r="AD297" s="185"/>
      <c r="AE297" s="185"/>
      <c r="AF297" s="185"/>
      <c r="AG297" s="185"/>
      <c r="AH297" s="185"/>
      <c r="AI297" s="185"/>
      <c r="AJ297" s="185"/>
      <c r="AK297" s="185"/>
      <c r="AL297" s="185"/>
      <c r="AM297" s="185"/>
      <c r="AN297" s="185"/>
      <c r="AO297" s="185"/>
      <c r="AQ297" s="108"/>
      <c r="AR297" s="108"/>
      <c r="AS297" s="108"/>
    </row>
    <row r="298" spans="2:45" ht="18" customHeight="1" thickBot="1" x14ac:dyDescent="0.25">
      <c r="B298" s="101">
        <v>30</v>
      </c>
      <c r="C298" s="108"/>
      <c r="D298" s="143" t="s">
        <v>88</v>
      </c>
      <c r="E298" s="144" t="s">
        <v>37</v>
      </c>
      <c r="F298" s="77"/>
      <c r="G298" s="108"/>
      <c r="H298" s="142"/>
      <c r="I298" s="145"/>
      <c r="J298" s="230" t="str">
        <f>IFERROR(VLOOKUP($F298,補助対象機器一覧!$A$2:$K$632,2,FALSE),"")</f>
        <v/>
      </c>
      <c r="K298" s="231"/>
      <c r="L298" s="232"/>
      <c r="M298" s="142"/>
      <c r="N298" s="235" t="str">
        <f>IFERROR(VLOOKUP($F298,補助対象機器一覧!$A$2:$K$632,7,FALSE),"")</f>
        <v/>
      </c>
      <c r="O298" s="236"/>
      <c r="P298" s="236"/>
      <c r="Q298" s="236"/>
      <c r="R298" s="236"/>
      <c r="S298" s="236"/>
      <c r="T298" s="237"/>
      <c r="U298" s="142"/>
      <c r="V298" s="142"/>
      <c r="W298" s="108"/>
      <c r="X298" s="254" t="str">
        <f>IF($B298&lt;=入力シート!$F$22,""&amp;中間シート!X274,"")</f>
        <v/>
      </c>
      <c r="Y298" s="254"/>
      <c r="Z298" s="254"/>
      <c r="AA298" s="254"/>
      <c r="AB298" s="254"/>
      <c r="AC298" s="254"/>
      <c r="AD298" s="254"/>
      <c r="AE298" s="254"/>
      <c r="AF298" s="254"/>
      <c r="AG298" s="254"/>
      <c r="AH298" s="254"/>
      <c r="AI298" s="254"/>
      <c r="AJ298" s="254"/>
      <c r="AK298" s="254"/>
      <c r="AL298" s="254"/>
      <c r="AM298" s="254"/>
      <c r="AN298" s="254"/>
      <c r="AO298" s="254"/>
      <c r="AQ298" s="136">
        <f>IF(J298&lt;&gt;"",1,0)</f>
        <v>0</v>
      </c>
      <c r="AR298" s="108">
        <f>IF(H298&lt;&gt;"",1,0)</f>
        <v>0</v>
      </c>
      <c r="AS298" s="108"/>
    </row>
    <row r="299" spans="2:45" ht="5.0999999999999996"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5" t="s">
        <v>95</v>
      </c>
      <c r="Y299" s="185"/>
      <c r="Z299" s="185"/>
      <c r="AA299" s="185"/>
      <c r="AB299" s="185"/>
      <c r="AC299" s="185"/>
      <c r="AD299" s="185"/>
      <c r="AE299" s="185"/>
      <c r="AF299" s="185"/>
      <c r="AG299" s="185"/>
      <c r="AH299" s="185"/>
      <c r="AI299" s="185"/>
      <c r="AJ299" s="185"/>
      <c r="AK299" s="185"/>
      <c r="AL299" s="185"/>
      <c r="AM299" s="185"/>
      <c r="AN299" s="185"/>
      <c r="AO299" s="185"/>
      <c r="AP299" s="115"/>
      <c r="AQ299" s="108"/>
      <c r="AR299" s="108"/>
      <c r="AS299" s="108"/>
    </row>
    <row r="300" spans="2:45" ht="18" customHeight="1" thickBot="1" x14ac:dyDescent="0.25">
      <c r="B300" s="101">
        <v>30</v>
      </c>
      <c r="C300" s="108"/>
      <c r="D300" s="108"/>
      <c r="E300" s="144" t="s">
        <v>38</v>
      </c>
      <c r="F300" s="77"/>
      <c r="G300" s="139"/>
      <c r="H300" s="142"/>
      <c r="I300" s="145"/>
      <c r="J300" s="230" t="str">
        <f>IFERROR(VLOOKUP($F300,補助対象機器一覧!$A$2:$K$632,2,FALSE),"")</f>
        <v/>
      </c>
      <c r="K300" s="231"/>
      <c r="L300" s="232"/>
      <c r="M300" s="142"/>
      <c r="N300" s="235" t="str">
        <f>IFERROR(VLOOKUP($F300,補助対象機器一覧!$A$2:$K$632,7,FALSE),"")</f>
        <v/>
      </c>
      <c r="O300" s="236"/>
      <c r="P300" s="236"/>
      <c r="Q300" s="236"/>
      <c r="R300" s="236"/>
      <c r="S300" s="236"/>
      <c r="T300" s="237"/>
      <c r="U300" s="142"/>
      <c r="V300" s="142"/>
      <c r="W300" s="108"/>
      <c r="X300" s="254" t="str">
        <f>IF($B300&lt;=入力シート!$F$22,""&amp;中間シート!X275,"")</f>
        <v/>
      </c>
      <c r="Y300" s="254"/>
      <c r="Z300" s="254"/>
      <c r="AA300" s="254"/>
      <c r="AB300" s="254"/>
      <c r="AC300" s="254"/>
      <c r="AD300" s="254"/>
      <c r="AE300" s="254"/>
      <c r="AF300" s="254"/>
      <c r="AG300" s="254"/>
      <c r="AH300" s="254"/>
      <c r="AI300" s="254"/>
      <c r="AJ300" s="254"/>
      <c r="AK300" s="254"/>
      <c r="AL300" s="254"/>
      <c r="AM300" s="254"/>
      <c r="AN300" s="254"/>
      <c r="AO300" s="254"/>
      <c r="AP300" s="115"/>
      <c r="AQ300" s="136">
        <f>IF(J300&lt;&gt;"",1,0)</f>
        <v>0</v>
      </c>
      <c r="AR300" s="108">
        <f>IF(H300&lt;&gt;"",1,0)</f>
        <v>0</v>
      </c>
      <c r="AS300" s="108"/>
    </row>
    <row r="301" spans="2:45" ht="5.0999999999999996"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5" t="s">
        <v>95</v>
      </c>
      <c r="Y301" s="185"/>
      <c r="Z301" s="185"/>
      <c r="AA301" s="185"/>
      <c r="AB301" s="185"/>
      <c r="AC301" s="185"/>
      <c r="AD301" s="185"/>
      <c r="AE301" s="185"/>
      <c r="AF301" s="185"/>
      <c r="AG301" s="185"/>
      <c r="AH301" s="185"/>
      <c r="AI301" s="185"/>
      <c r="AJ301" s="185"/>
      <c r="AK301" s="185"/>
      <c r="AL301" s="185"/>
      <c r="AM301" s="185"/>
      <c r="AN301" s="185"/>
      <c r="AO301" s="185"/>
      <c r="AP301" s="115"/>
      <c r="AQ301" s="108"/>
      <c r="AR301" s="108"/>
      <c r="AS301" s="108"/>
    </row>
    <row r="302" spans="2:45" ht="18" customHeight="1" thickBot="1" x14ac:dyDescent="0.25">
      <c r="B302" s="101">
        <v>30</v>
      </c>
      <c r="C302" s="108"/>
      <c r="D302" s="108"/>
      <c r="E302" s="144" t="s">
        <v>39</v>
      </c>
      <c r="F302" s="77"/>
      <c r="G302" s="139"/>
      <c r="H302" s="142"/>
      <c r="I302" s="145"/>
      <c r="J302" s="230" t="str">
        <f>IFERROR(VLOOKUP($F302,補助対象機器一覧!$A$2:$K$632,2,FALSE),"")</f>
        <v/>
      </c>
      <c r="K302" s="231"/>
      <c r="L302" s="232"/>
      <c r="M302" s="142"/>
      <c r="N302" s="235" t="str">
        <f>IFERROR(VLOOKUP($F302,補助対象機器一覧!$A$2:$K$632,7,FALSE),"")</f>
        <v/>
      </c>
      <c r="O302" s="236"/>
      <c r="P302" s="236"/>
      <c r="Q302" s="236"/>
      <c r="R302" s="236"/>
      <c r="S302" s="236"/>
      <c r="T302" s="237"/>
      <c r="U302" s="142"/>
      <c r="V302" s="142"/>
      <c r="W302" s="108"/>
      <c r="X302" s="254" t="str">
        <f>IF($B302&lt;=入力シート!$F$22,""&amp;中間シート!X276,"")</f>
        <v/>
      </c>
      <c r="Y302" s="254"/>
      <c r="Z302" s="254"/>
      <c r="AA302" s="254"/>
      <c r="AB302" s="254"/>
      <c r="AC302" s="254"/>
      <c r="AD302" s="254"/>
      <c r="AE302" s="254"/>
      <c r="AF302" s="254"/>
      <c r="AG302" s="254"/>
      <c r="AH302" s="254"/>
      <c r="AI302" s="254"/>
      <c r="AJ302" s="254"/>
      <c r="AK302" s="254"/>
      <c r="AL302" s="254"/>
      <c r="AM302" s="254"/>
      <c r="AN302" s="254"/>
      <c r="AO302" s="254"/>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5" t="s">
        <v>95</v>
      </c>
      <c r="Y303" s="185"/>
      <c r="Z303" s="185"/>
      <c r="AA303" s="185"/>
      <c r="AB303" s="185"/>
      <c r="AC303" s="185"/>
      <c r="AD303" s="185"/>
      <c r="AE303" s="185"/>
      <c r="AF303" s="185"/>
      <c r="AG303" s="185"/>
      <c r="AH303" s="185"/>
      <c r="AI303" s="185"/>
      <c r="AJ303" s="185"/>
      <c r="AK303" s="185"/>
      <c r="AL303" s="185"/>
      <c r="AM303" s="185"/>
      <c r="AN303" s="185"/>
      <c r="AO303" s="185"/>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9" t="s">
        <v>89</v>
      </c>
      <c r="U305" s="259"/>
      <c r="V305" s="259"/>
      <c r="W305" s="108"/>
      <c r="AQ305" s="108"/>
      <c r="AR305" s="108"/>
      <c r="AS305" s="108"/>
    </row>
    <row r="306" spans="3:46" ht="6.6"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0999999999999996"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8"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00000000000003" customHeight="1" x14ac:dyDescent="0.2">
      <c r="C316" s="148"/>
      <c r="D316" s="264" t="s">
        <v>447</v>
      </c>
      <c r="E316" s="264"/>
      <c r="F316" s="264"/>
      <c r="G316" s="264"/>
      <c r="H316" s="264"/>
      <c r="I316" s="264"/>
      <c r="J316" s="264"/>
      <c r="K316" s="264"/>
      <c r="L316" s="264"/>
      <c r="M316" s="264"/>
      <c r="N316" s="264"/>
      <c r="O316" s="264"/>
      <c r="P316" s="264"/>
      <c r="Q316" s="264"/>
      <c r="R316" s="264"/>
      <c r="S316" s="264"/>
      <c r="T316" s="264"/>
      <c r="U316" s="264"/>
      <c r="V316" s="264"/>
      <c r="W316" s="264"/>
      <c r="X316" s="101"/>
      <c r="Y316" s="101"/>
      <c r="Z316" s="101"/>
      <c r="AA316" s="101"/>
      <c r="AB316" s="101"/>
      <c r="AQ316" s="142"/>
      <c r="AR316" s="108"/>
      <c r="AS316" s="142"/>
      <c r="AT316" s="56"/>
    </row>
    <row r="317" spans="3:46" s="106" customFormat="1" ht="6.6"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49.95" customHeight="1" x14ac:dyDescent="0.2">
      <c r="C321" s="117"/>
      <c r="D321" s="117"/>
      <c r="E321" s="114"/>
      <c r="F321" s="260" t="s">
        <v>98</v>
      </c>
      <c r="G321" s="260"/>
      <c r="H321" s="260"/>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6"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61" t="str">
        <f>IF(中間シート!F281=1,"含まれている",IF(中間シート!F281=2,"含まれていない",""))</f>
        <v/>
      </c>
      <c r="G323" s="262"/>
      <c r="H323" s="263"/>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先に機器情報を入力してください。</v>
      </c>
      <c r="AQ323" s="136">
        <v>1</v>
      </c>
      <c r="AR323" s="108">
        <f>IF(F323="含まれている",1,IF(F323="含まれていない",2,0))</f>
        <v>0</v>
      </c>
      <c r="AS323" s="108" t="str">
        <f>IF(中間シート!N281=1,1,中間シート!P187)</f>
        <v/>
      </c>
    </row>
    <row r="324" spans="2:45" ht="5.0999999999999996"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61" t="str">
        <f>IF(中間シート!F282=1,"含まれている",IF(中間シート!F282=2,"含まれていない",""))</f>
        <v/>
      </c>
      <c r="G325" s="262"/>
      <c r="H325" s="263"/>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0999999999999996"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61" t="str">
        <f>IF(中間シート!F283=1,"含まれている",IF(中間シート!F283=2,"含まれていない",""))</f>
        <v/>
      </c>
      <c r="G327" s="262"/>
      <c r="H327" s="263"/>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6"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6"/>
      <c r="G330" s="257"/>
      <c r="H330" s="258"/>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0999999999999996"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6"/>
      <c r="G332" s="257"/>
      <c r="H332" s="258"/>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0999999999999996"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6"/>
      <c r="G334" s="257"/>
      <c r="H334" s="258"/>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6"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6"/>
      <c r="G337" s="257"/>
      <c r="H337" s="258"/>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0999999999999996"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6"/>
      <c r="G339" s="257"/>
      <c r="H339" s="258"/>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0999999999999996"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6"/>
      <c r="G341" s="257"/>
      <c r="H341" s="258"/>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6"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6"/>
      <c r="G344" s="257"/>
      <c r="H344" s="258"/>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0999999999999996"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6"/>
      <c r="G346" s="257"/>
      <c r="H346" s="258"/>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0999999999999996"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6"/>
      <c r="G348" s="257"/>
      <c r="H348" s="258"/>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6"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6"/>
      <c r="G351" s="257"/>
      <c r="H351" s="258"/>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0999999999999996"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6"/>
      <c r="G353" s="257"/>
      <c r="H353" s="258"/>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0999999999999996"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6"/>
      <c r="G355" s="257"/>
      <c r="H355" s="258"/>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6"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6"/>
      <c r="G358" s="257"/>
      <c r="H358" s="258"/>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0999999999999996"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6"/>
      <c r="G360" s="257"/>
      <c r="H360" s="258"/>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0999999999999996"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6"/>
      <c r="G362" s="257"/>
      <c r="H362" s="258"/>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6"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6"/>
      <c r="G365" s="257"/>
      <c r="H365" s="258"/>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0999999999999996"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6"/>
      <c r="G367" s="257"/>
      <c r="H367" s="258"/>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0999999999999996"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6"/>
      <c r="G369" s="257"/>
      <c r="H369" s="258"/>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6"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6"/>
      <c r="G372" s="257"/>
      <c r="H372" s="258"/>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0999999999999996"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6"/>
      <c r="G374" s="257"/>
      <c r="H374" s="258"/>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0999999999999996"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6"/>
      <c r="G376" s="257"/>
      <c r="H376" s="258"/>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6"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6"/>
      <c r="G379" s="257"/>
      <c r="H379" s="258"/>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0999999999999996"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6"/>
      <c r="G381" s="257"/>
      <c r="H381" s="258"/>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0999999999999996"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6"/>
      <c r="G383" s="257"/>
      <c r="H383" s="258"/>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6"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6"/>
      <c r="G386" s="257"/>
      <c r="H386" s="258"/>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0999999999999996"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6"/>
      <c r="G388" s="257"/>
      <c r="H388" s="258"/>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0999999999999996"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6"/>
      <c r="G390" s="257"/>
      <c r="H390" s="258"/>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6"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6"/>
      <c r="G393" s="257"/>
      <c r="H393" s="258"/>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0999999999999996"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6"/>
      <c r="G395" s="257"/>
      <c r="H395" s="258"/>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0999999999999996"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6"/>
      <c r="G397" s="257"/>
      <c r="H397" s="258"/>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6"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6"/>
      <c r="G400" s="257"/>
      <c r="H400" s="258"/>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0999999999999996"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6"/>
      <c r="G402" s="257"/>
      <c r="H402" s="258"/>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0999999999999996"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6"/>
      <c r="G404" s="257"/>
      <c r="H404" s="258"/>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6"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6"/>
      <c r="G407" s="257"/>
      <c r="H407" s="258"/>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0999999999999996"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6"/>
      <c r="G409" s="257"/>
      <c r="H409" s="258"/>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0999999999999996"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6"/>
      <c r="G411" s="257"/>
      <c r="H411" s="258"/>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6"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6"/>
      <c r="G414" s="257"/>
      <c r="H414" s="258"/>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0999999999999996"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6"/>
      <c r="G416" s="257"/>
      <c r="H416" s="258"/>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0999999999999996"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6"/>
      <c r="G418" s="257"/>
      <c r="H418" s="258"/>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6"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6"/>
      <c r="G421" s="257"/>
      <c r="H421" s="258"/>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0999999999999996"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6"/>
      <c r="G423" s="257"/>
      <c r="H423" s="258"/>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0999999999999996"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6"/>
      <c r="G425" s="257"/>
      <c r="H425" s="258"/>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6"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6"/>
      <c r="G428" s="257"/>
      <c r="H428" s="258"/>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0999999999999996"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6"/>
      <c r="G430" s="257"/>
      <c r="H430" s="258"/>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0999999999999996"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6"/>
      <c r="G432" s="257"/>
      <c r="H432" s="258"/>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6"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6"/>
      <c r="G435" s="257"/>
      <c r="H435" s="258"/>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0999999999999996"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6"/>
      <c r="G437" s="257"/>
      <c r="H437" s="258"/>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0999999999999996"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6"/>
      <c r="G439" s="257"/>
      <c r="H439" s="258"/>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6"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6"/>
      <c r="G442" s="257"/>
      <c r="H442" s="258"/>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0999999999999996"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6"/>
      <c r="G444" s="257"/>
      <c r="H444" s="258"/>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0999999999999996"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6"/>
      <c r="G446" s="257"/>
      <c r="H446" s="258"/>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6"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6"/>
      <c r="G449" s="257"/>
      <c r="H449" s="258"/>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0999999999999996"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6"/>
      <c r="G451" s="257"/>
      <c r="H451" s="258"/>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0999999999999996"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6"/>
      <c r="G453" s="257"/>
      <c r="H453" s="258"/>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6"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6"/>
      <c r="G456" s="257"/>
      <c r="H456" s="258"/>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0999999999999996"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6"/>
      <c r="G458" s="257"/>
      <c r="H458" s="258"/>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0999999999999996"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6"/>
      <c r="G460" s="257"/>
      <c r="H460" s="258"/>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6"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6"/>
      <c r="G463" s="257"/>
      <c r="H463" s="258"/>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0999999999999996"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6"/>
      <c r="G465" s="257"/>
      <c r="H465" s="258"/>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0999999999999996"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6"/>
      <c r="G467" s="257"/>
      <c r="H467" s="258"/>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6"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6"/>
      <c r="G470" s="257"/>
      <c r="H470" s="258"/>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0999999999999996"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6"/>
      <c r="G472" s="257"/>
      <c r="H472" s="258"/>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0999999999999996"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6"/>
      <c r="G474" s="257"/>
      <c r="H474" s="258"/>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6"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6"/>
      <c r="G477" s="257"/>
      <c r="H477" s="258"/>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0999999999999996"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6"/>
      <c r="G479" s="257"/>
      <c r="H479" s="258"/>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0999999999999996"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6"/>
      <c r="G481" s="257"/>
      <c r="H481" s="258"/>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6"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6"/>
      <c r="G484" s="257"/>
      <c r="H484" s="258"/>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0999999999999996"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6"/>
      <c r="G486" s="257"/>
      <c r="H486" s="258"/>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0999999999999996"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6"/>
      <c r="G488" s="257"/>
      <c r="H488" s="258"/>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6"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6"/>
      <c r="G491" s="257"/>
      <c r="H491" s="258"/>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0999999999999996"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6"/>
      <c r="G493" s="257"/>
      <c r="H493" s="258"/>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0999999999999996"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6"/>
      <c r="G495" s="257"/>
      <c r="H495" s="258"/>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6"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6"/>
      <c r="G498" s="257"/>
      <c r="H498" s="258"/>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0999999999999996"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6"/>
      <c r="G500" s="257"/>
      <c r="H500" s="258"/>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0999999999999996"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6"/>
      <c r="G502" s="257"/>
      <c r="H502" s="258"/>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6"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6"/>
      <c r="G505" s="257"/>
      <c r="H505" s="258"/>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0999999999999996"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6"/>
      <c r="G507" s="257"/>
      <c r="H507" s="258"/>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0999999999999996"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6"/>
      <c r="G509" s="257"/>
      <c r="H509" s="258"/>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6"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6"/>
      <c r="G512" s="257"/>
      <c r="H512" s="258"/>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0999999999999996"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6"/>
      <c r="G514" s="257"/>
      <c r="H514" s="258"/>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0999999999999996"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6"/>
      <c r="G516" s="257"/>
      <c r="H516" s="258"/>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6"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6"/>
      <c r="G519" s="257"/>
      <c r="H519" s="258"/>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0999999999999996"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6"/>
      <c r="G521" s="257"/>
      <c r="H521" s="258"/>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0999999999999996"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6"/>
      <c r="G523" s="257"/>
      <c r="H523" s="258"/>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6"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6"/>
      <c r="G526" s="257"/>
      <c r="H526" s="258"/>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0999999999999996"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6"/>
      <c r="G528" s="257"/>
      <c r="H528" s="258"/>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0999999999999996"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6"/>
      <c r="G530" s="257"/>
      <c r="H530" s="258"/>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5" t="s">
        <v>89</v>
      </c>
      <c r="U533" s="255"/>
      <c r="V533" s="255"/>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N95:T95"/>
    <mergeCell ref="N97:T97"/>
    <mergeCell ref="N99:T99"/>
    <mergeCell ref="N102:T102"/>
    <mergeCell ref="N104:T104"/>
    <mergeCell ref="N106:T106"/>
    <mergeCell ref="N109:T109"/>
    <mergeCell ref="N111:T111"/>
    <mergeCell ref="N113:T11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F59:J59"/>
    <mergeCell ref="F61:J61"/>
    <mergeCell ref="F63:J63"/>
    <mergeCell ref="F65:J65"/>
    <mergeCell ref="F67:J67"/>
    <mergeCell ref="F69:J69"/>
    <mergeCell ref="F71:J71"/>
    <mergeCell ref="F43:J43"/>
    <mergeCell ref="F45:J45"/>
    <mergeCell ref="F47:J47"/>
    <mergeCell ref="F49:J49"/>
    <mergeCell ref="F51:J51"/>
    <mergeCell ref="F53:J53"/>
    <mergeCell ref="R33:T33"/>
    <mergeCell ref="R35:T35"/>
    <mergeCell ref="R37:T37"/>
    <mergeCell ref="R39:T39"/>
    <mergeCell ref="R53:T53"/>
    <mergeCell ref="F31:J31"/>
    <mergeCell ref="F33:J33"/>
    <mergeCell ref="F35:J35"/>
    <mergeCell ref="F37:J37"/>
    <mergeCell ref="F39:J39"/>
    <mergeCell ref="F41:J41"/>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J113:L113"/>
    <mergeCell ref="J109:L109"/>
    <mergeCell ref="J111:L111"/>
    <mergeCell ref="J120:L120"/>
    <mergeCell ref="J116:L116"/>
    <mergeCell ref="J118:L118"/>
    <mergeCell ref="J127:L127"/>
    <mergeCell ref="J123:L123"/>
    <mergeCell ref="J125:L125"/>
    <mergeCell ref="N123:T123"/>
    <mergeCell ref="N125:T125"/>
    <mergeCell ref="N127:T127"/>
    <mergeCell ref="J134:L134"/>
    <mergeCell ref="J130:L130"/>
    <mergeCell ref="J132:L132"/>
    <mergeCell ref="N130:T130"/>
    <mergeCell ref="N132:T132"/>
    <mergeCell ref="N134:T134"/>
    <mergeCell ref="J141:L141"/>
    <mergeCell ref="J137:L137"/>
    <mergeCell ref="J139:L139"/>
    <mergeCell ref="N137:T137"/>
    <mergeCell ref="N139:T139"/>
    <mergeCell ref="N141:T141"/>
    <mergeCell ref="J148:L148"/>
    <mergeCell ref="J144:L144"/>
    <mergeCell ref="J146:L146"/>
    <mergeCell ref="N144:T144"/>
    <mergeCell ref="N146:T146"/>
    <mergeCell ref="N148:T148"/>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97:L197"/>
    <mergeCell ref="J193:L193"/>
    <mergeCell ref="J195:L195"/>
    <mergeCell ref="N193:T193"/>
    <mergeCell ref="N195:T195"/>
    <mergeCell ref="N197:T197"/>
    <mergeCell ref="J204:L204"/>
    <mergeCell ref="J200:L200"/>
    <mergeCell ref="J202:L202"/>
    <mergeCell ref="N200:T200"/>
    <mergeCell ref="N202:T202"/>
    <mergeCell ref="N204:T204"/>
    <mergeCell ref="J211:L211"/>
    <mergeCell ref="J207:L207"/>
    <mergeCell ref="J209:L209"/>
    <mergeCell ref="N207:T207"/>
    <mergeCell ref="N209:T209"/>
    <mergeCell ref="N211:T211"/>
    <mergeCell ref="J218:L218"/>
    <mergeCell ref="J214:L214"/>
    <mergeCell ref="J216:L216"/>
    <mergeCell ref="N214:T214"/>
    <mergeCell ref="N216:T216"/>
    <mergeCell ref="N218:T218"/>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F404:H404"/>
    <mergeCell ref="F407:H407"/>
    <mergeCell ref="F409:H409"/>
    <mergeCell ref="F411:H411"/>
    <mergeCell ref="F414:H414"/>
    <mergeCell ref="F416:H416"/>
    <mergeCell ref="F418:H418"/>
    <mergeCell ref="F421:H421"/>
    <mergeCell ref="F423:H423"/>
    <mergeCell ref="F383:H383"/>
    <mergeCell ref="F386:H386"/>
    <mergeCell ref="F388:H388"/>
    <mergeCell ref="F390:H390"/>
    <mergeCell ref="F393:H393"/>
    <mergeCell ref="F395:H395"/>
    <mergeCell ref="F397:H397"/>
    <mergeCell ref="F400:H400"/>
    <mergeCell ref="F402:H402"/>
    <mergeCell ref="F446:H446"/>
    <mergeCell ref="F449:H449"/>
    <mergeCell ref="F451:H451"/>
    <mergeCell ref="F453:H453"/>
    <mergeCell ref="F456:H456"/>
    <mergeCell ref="F458:H458"/>
    <mergeCell ref="F460:H460"/>
    <mergeCell ref="F463:H463"/>
    <mergeCell ref="F465:H465"/>
    <mergeCell ref="F425:H425"/>
    <mergeCell ref="F428:H428"/>
    <mergeCell ref="F430:H430"/>
    <mergeCell ref="F432:H432"/>
    <mergeCell ref="F435:H435"/>
    <mergeCell ref="F437:H437"/>
    <mergeCell ref="F439:H439"/>
    <mergeCell ref="F442:H442"/>
    <mergeCell ref="F444:H444"/>
    <mergeCell ref="F488:H488"/>
    <mergeCell ref="F491:H491"/>
    <mergeCell ref="F493:H493"/>
    <mergeCell ref="F495:H495"/>
    <mergeCell ref="F498:H498"/>
    <mergeCell ref="F500:H500"/>
    <mergeCell ref="F502:H502"/>
    <mergeCell ref="F505:H505"/>
    <mergeCell ref="F507:H507"/>
    <mergeCell ref="F467:H467"/>
    <mergeCell ref="F470:H470"/>
    <mergeCell ref="F472:H472"/>
    <mergeCell ref="F474:H474"/>
    <mergeCell ref="F477:H477"/>
    <mergeCell ref="F479:H479"/>
    <mergeCell ref="F481:H481"/>
    <mergeCell ref="F484:H484"/>
    <mergeCell ref="F486:H486"/>
    <mergeCell ref="F530:H530"/>
    <mergeCell ref="F509:H509"/>
    <mergeCell ref="F512:H512"/>
    <mergeCell ref="F514:H514"/>
    <mergeCell ref="F516:H516"/>
    <mergeCell ref="F519:H519"/>
    <mergeCell ref="F521:H521"/>
    <mergeCell ref="F523:H523"/>
    <mergeCell ref="F526:H526"/>
    <mergeCell ref="F528:H528"/>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X148:AO148"/>
    <mergeCell ref="X151:AO151"/>
    <mergeCell ref="X153:AO153"/>
    <mergeCell ref="X155:AO155"/>
    <mergeCell ref="X158:AO158"/>
    <mergeCell ref="X160:AO160"/>
    <mergeCell ref="X162:AO162"/>
    <mergeCell ref="X165:AO165"/>
    <mergeCell ref="X167:AO167"/>
    <mergeCell ref="X169:AO169"/>
    <mergeCell ref="X172:AO172"/>
    <mergeCell ref="X174:AO174"/>
    <mergeCell ref="X176:AO176"/>
    <mergeCell ref="X179:AO179"/>
    <mergeCell ref="X181:AO181"/>
    <mergeCell ref="X183:AO183"/>
    <mergeCell ref="X186:AO186"/>
    <mergeCell ref="X188:AO188"/>
    <mergeCell ref="X190:AO190"/>
    <mergeCell ref="X193:AO193"/>
    <mergeCell ref="X195:AO195"/>
    <mergeCell ref="X197:AO197"/>
    <mergeCell ref="X200:AO200"/>
    <mergeCell ref="X202:AO202"/>
    <mergeCell ref="X204:AO204"/>
    <mergeCell ref="X207:AO207"/>
    <mergeCell ref="X209:AO209"/>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2" x14ac:dyDescent="0.2"/>
  <cols>
    <col min="2" max="2" width="13.88671875" customWidth="1"/>
    <col min="3" max="3" width="25.77734375" customWidth="1"/>
    <col min="4" max="5" width="13.44140625" customWidth="1"/>
    <col min="6" max="7" width="13.88671875" customWidth="1"/>
    <col min="8" max="11" width="9.109375" customWidth="1"/>
    <col min="12" max="17" width="13.88671875" customWidth="1"/>
    <col min="18" max="19" width="12.6640625" customWidth="1"/>
    <col min="20" max="21" width="14.88671875" customWidth="1"/>
    <col min="22" max="22" width="11.44140625" customWidth="1"/>
    <col min="23" max="23" width="9" customWidth="1"/>
    <col min="24" max="24" width="39.44140625" customWidth="1"/>
    <col min="25" max="29" width="9" customWidth="1"/>
    <col min="30" max="30" width="3.77734375" customWidth="1"/>
    <col min="34" max="34" width="10.77734375" bestFit="1" customWidth="1"/>
    <col min="35" max="35" width="13.44140625" bestFit="1" customWidth="1"/>
    <col min="36" max="36" width="10.77734375" bestFit="1" customWidth="1"/>
    <col min="37" max="37" width="8.7773437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4"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-1.5543122344752192E-15</v>
      </c>
      <c r="AJ184" s="42">
        <f>COUNTIF(AH187:AH276,"&lt;&gt;9999")</f>
        <v>0</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4"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0</v>
      </c>
      <c r="G187" s="4" t="str">
        <f>IF(AND($E187=1,$F187=1),入力シート!$F58,"")&amp;""</f>
        <v/>
      </c>
      <c r="H187" s="12" t="str">
        <f>IFERROR(VLOOKUP($G187,#REF!,3,FALSE),"")</f>
        <v/>
      </c>
      <c r="I187" s="12" t="str">
        <f>IFERROR(VLOOKUP($G187,#REF!,4,FALSE),"")</f>
        <v/>
      </c>
      <c r="J187" s="12" t="str">
        <f>IFERROR(VLOOKUP($G187,#REF!,5,FALSE),"")</f>
        <v/>
      </c>
      <c r="K187" s="12" t="str">
        <f>IFERROR(VLOOKUP($G187,#REF!,6,FALSE),"")</f>
        <v/>
      </c>
      <c r="L187" s="10" t="str">
        <f>IF(AND($E187=1,$F187=1),入力シート!J58,"")&amp;""</f>
        <v/>
      </c>
      <c r="M187" s="10" t="str">
        <f>IF(AND($E187=1,$F187=1),入力シート!N58,"")&amp;""</f>
        <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コード番号を選択してください。</v>
      </c>
      <c r="Y187">
        <f>IF(AND(F187=0,G187=""),1,0)</f>
        <v>1</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9999</v>
      </c>
      <c r="AI187">
        <f>SMALL($AH$187:$AH$276,1)</f>
        <v>9999</v>
      </c>
      <c r="AJ187" t="e">
        <f>VLOOKUP(AI187,$D$187:$U$276,18,FALSE)</f>
        <v>#N/A</v>
      </c>
      <c r="AK187" t="str">
        <f>"事業場"&amp;IF(LEN(AI187)=3,LEFT(AI187,1),LEFT(AI187,2))</f>
        <v>事業場99</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2</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1</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6"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0</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先に機器情報を入力してください。</v>
      </c>
      <c r="Y281">
        <f>IF(OR(E281=0,AND(B281=B280,E280=0)),1,IF(E281=1,IF(F281=0,2,IF(AND(F281=1,J281=0,K281=0),3,IF(AND(F281=1,J281=0),4,IF(AND(K281=0,N281=0),5,IF(AND(N281=1,L281=0),8,0)))))))</f>
        <v>1</v>
      </c>
      <c r="Z281">
        <f>IF(J281&lt;(K281+L281),1,IF(AND(E281=1,M281&lt;300),2,0))</f>
        <v>0</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6"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2" x14ac:dyDescent="0.2"/>
  <cols>
    <col min="2" max="2" width="4.33203125" customWidth="1"/>
    <col min="4" max="4" width="4.33203125" customWidth="1"/>
    <col min="6" max="6" width="4.33203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2" x14ac:dyDescent="0.2"/>
  <cols>
    <col min="1" max="1" width="12.6640625" style="20" customWidth="1"/>
    <col min="2" max="2" width="40.21875" style="20" customWidth="1"/>
    <col min="3" max="4" width="5.44140625" style="20" customWidth="1"/>
    <col min="5" max="5" width="5.44140625" style="23" customWidth="1"/>
    <col min="6" max="6" width="5.44140625" style="20" customWidth="1"/>
    <col min="7" max="7" width="86.109375" style="20" customWidth="1"/>
    <col min="8" max="8" width="25.21875" style="20" customWidth="1"/>
    <col min="9" max="9" width="19" style="20" customWidth="1"/>
    <col min="10" max="12" width="9" style="20" customWidth="1"/>
    <col min="13" max="16384" width="9" style="20"/>
  </cols>
  <sheetData>
    <row r="1" spans="1:13" x14ac:dyDescent="0.2">
      <c r="A1" s="20" t="s">
        <v>104</v>
      </c>
      <c r="B1" s="223"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90" t="s">
        <v>270</v>
      </c>
      <c r="C2" s="213"/>
      <c r="D2" s="22" t="s">
        <v>271</v>
      </c>
      <c r="E2" s="22"/>
      <c r="F2" s="22"/>
      <c r="G2" s="179" t="s">
        <v>501</v>
      </c>
      <c r="J2" s="50"/>
      <c r="M2" s="20" t="s">
        <v>663</v>
      </c>
    </row>
    <row r="3" spans="1:13" x14ac:dyDescent="0.2">
      <c r="A3" s="20" t="s">
        <v>273</v>
      </c>
      <c r="B3" s="20" t="s">
        <v>270</v>
      </c>
      <c r="C3" s="213"/>
      <c r="D3" s="22" t="s">
        <v>271</v>
      </c>
      <c r="E3" s="22"/>
      <c r="F3" s="22"/>
      <c r="G3" s="177" t="s">
        <v>502</v>
      </c>
      <c r="M3" s="20" t="s">
        <v>663</v>
      </c>
    </row>
    <row r="4" spans="1:13" x14ac:dyDescent="0.2">
      <c r="A4" s="20" t="s">
        <v>472</v>
      </c>
      <c r="B4" s="177" t="s">
        <v>473</v>
      </c>
      <c r="C4" s="213"/>
      <c r="D4" s="22" t="s">
        <v>271</v>
      </c>
      <c r="E4" s="22"/>
      <c r="F4" s="22"/>
      <c r="G4" s="178" t="s">
        <v>503</v>
      </c>
      <c r="M4" s="20" t="s">
        <v>663</v>
      </c>
    </row>
    <row r="5" spans="1:13" x14ac:dyDescent="0.2">
      <c r="A5" s="20" t="s">
        <v>274</v>
      </c>
      <c r="B5" s="20" t="s">
        <v>425</v>
      </c>
      <c r="C5" s="213"/>
      <c r="D5" s="22" t="s">
        <v>271</v>
      </c>
      <c r="E5" s="22"/>
      <c r="F5" s="22"/>
      <c r="G5" s="177" t="s">
        <v>504</v>
      </c>
      <c r="L5" s="20" t="s">
        <v>272</v>
      </c>
      <c r="M5" s="20" t="s">
        <v>663</v>
      </c>
    </row>
    <row r="6" spans="1:13" x14ac:dyDescent="0.2">
      <c r="A6" s="50" t="s">
        <v>275</v>
      </c>
      <c r="B6" s="190" t="s">
        <v>426</v>
      </c>
      <c r="C6" s="213" t="s">
        <v>280</v>
      </c>
      <c r="D6" s="51" t="s">
        <v>276</v>
      </c>
      <c r="E6" s="22"/>
      <c r="F6" s="22"/>
      <c r="G6" s="177" t="s">
        <v>505</v>
      </c>
      <c r="H6" s="50"/>
      <c r="I6" s="50"/>
      <c r="J6" s="50"/>
      <c r="M6" s="20" t="s">
        <v>663</v>
      </c>
    </row>
    <row r="7" spans="1:13" x14ac:dyDescent="0.2">
      <c r="A7" s="20" t="s">
        <v>277</v>
      </c>
      <c r="B7" s="190" t="s">
        <v>270</v>
      </c>
      <c r="C7" s="213"/>
      <c r="D7" s="22"/>
      <c r="E7" s="22"/>
      <c r="F7" s="22"/>
      <c r="G7" s="177" t="s">
        <v>506</v>
      </c>
      <c r="M7" s="20" t="s">
        <v>663</v>
      </c>
    </row>
    <row r="8" spans="1:13" x14ac:dyDescent="0.2">
      <c r="A8" s="50" t="s">
        <v>278</v>
      </c>
      <c r="B8" s="50" t="s">
        <v>270</v>
      </c>
      <c r="C8" s="213"/>
      <c r="D8" s="22"/>
      <c r="E8" s="22"/>
      <c r="F8" s="22"/>
      <c r="G8" s="180" t="s">
        <v>507</v>
      </c>
      <c r="M8" s="20" t="s">
        <v>663</v>
      </c>
    </row>
    <row r="9" spans="1:13" x14ac:dyDescent="0.2">
      <c r="A9" s="50" t="s">
        <v>279</v>
      </c>
      <c r="B9" s="50" t="s">
        <v>426</v>
      </c>
      <c r="C9" s="213"/>
      <c r="D9" s="22"/>
      <c r="E9" s="22"/>
      <c r="F9" s="22"/>
      <c r="G9" s="177" t="s">
        <v>508</v>
      </c>
      <c r="M9" s="20" t="s">
        <v>663</v>
      </c>
    </row>
    <row r="10" spans="1:13" x14ac:dyDescent="0.2">
      <c r="A10" s="20" t="s">
        <v>281</v>
      </c>
      <c r="B10" s="20" t="s">
        <v>474</v>
      </c>
      <c r="C10" s="213"/>
      <c r="D10" s="22"/>
      <c r="E10" s="22"/>
      <c r="F10" s="22"/>
      <c r="G10" s="177" t="s">
        <v>509</v>
      </c>
      <c r="M10" s="20" t="s">
        <v>663</v>
      </c>
    </row>
    <row r="11" spans="1:13" x14ac:dyDescent="0.2">
      <c r="A11" s="20" t="s">
        <v>285</v>
      </c>
      <c r="B11" s="177" t="s">
        <v>426</v>
      </c>
      <c r="C11" s="213"/>
      <c r="D11" s="22" t="s">
        <v>276</v>
      </c>
      <c r="E11" s="22"/>
      <c r="F11" s="22"/>
      <c r="G11" s="177" t="s">
        <v>510</v>
      </c>
      <c r="I11" s="24"/>
      <c r="M11" s="20" t="s">
        <v>663</v>
      </c>
    </row>
    <row r="12" spans="1:13" x14ac:dyDescent="0.2">
      <c r="A12" s="20" t="s">
        <v>286</v>
      </c>
      <c r="B12" s="177" t="s">
        <v>426</v>
      </c>
      <c r="C12" s="214"/>
      <c r="D12" s="20" t="s">
        <v>276</v>
      </c>
      <c r="E12" s="20"/>
      <c r="G12" s="177" t="s">
        <v>511</v>
      </c>
      <c r="H12" s="23"/>
      <c r="I12" s="24"/>
      <c r="M12" s="20" t="s">
        <v>663</v>
      </c>
    </row>
    <row r="13" spans="1:13" x14ac:dyDescent="0.2">
      <c r="A13" s="20" t="s">
        <v>287</v>
      </c>
      <c r="B13" s="177" t="s">
        <v>426</v>
      </c>
      <c r="C13" s="214"/>
      <c r="D13" s="20" t="s">
        <v>276</v>
      </c>
      <c r="E13" s="20"/>
      <c r="G13" s="177" t="s">
        <v>512</v>
      </c>
      <c r="H13" s="23"/>
      <c r="I13" s="24"/>
      <c r="M13" s="20" t="s">
        <v>663</v>
      </c>
    </row>
    <row r="14" spans="1:13" x14ac:dyDescent="0.2">
      <c r="A14" s="50" t="s">
        <v>288</v>
      </c>
      <c r="B14" s="177" t="s">
        <v>426</v>
      </c>
      <c r="C14" s="214"/>
      <c r="E14" s="20"/>
      <c r="G14" s="177" t="s">
        <v>513</v>
      </c>
      <c r="H14" s="23"/>
      <c r="I14" s="24"/>
      <c r="M14" s="20" t="s">
        <v>663</v>
      </c>
    </row>
    <row r="15" spans="1:13" x14ac:dyDescent="0.2">
      <c r="A15" s="50" t="s">
        <v>475</v>
      </c>
      <c r="B15" s="177" t="s">
        <v>473</v>
      </c>
      <c r="C15" s="214"/>
      <c r="E15" s="20"/>
      <c r="G15" s="177" t="s">
        <v>514</v>
      </c>
      <c r="H15" s="23"/>
      <c r="I15" s="24"/>
      <c r="M15" s="20" t="s">
        <v>663</v>
      </c>
    </row>
    <row r="16" spans="1:13" x14ac:dyDescent="0.2">
      <c r="A16" s="20" t="s">
        <v>289</v>
      </c>
      <c r="B16" s="177" t="s">
        <v>426</v>
      </c>
      <c r="C16" s="214"/>
      <c r="E16" s="20"/>
      <c r="G16" s="177" t="s">
        <v>515</v>
      </c>
      <c r="H16" s="23"/>
      <c r="M16" s="20" t="s">
        <v>663</v>
      </c>
    </row>
    <row r="17" spans="1:13" x14ac:dyDescent="0.2">
      <c r="A17" s="50" t="s">
        <v>476</v>
      </c>
      <c r="B17" s="177" t="s">
        <v>477</v>
      </c>
      <c r="C17" s="214"/>
      <c r="D17" s="20" t="s">
        <v>271</v>
      </c>
      <c r="E17" s="20"/>
      <c r="G17" s="177" t="s">
        <v>516</v>
      </c>
      <c r="H17" s="52"/>
      <c r="M17" s="20" t="s">
        <v>663</v>
      </c>
    </row>
    <row r="18" spans="1:13" x14ac:dyDescent="0.2">
      <c r="A18" s="50" t="s">
        <v>478</v>
      </c>
      <c r="B18" s="177" t="s">
        <v>477</v>
      </c>
      <c r="C18" s="214"/>
      <c r="D18" s="20" t="s">
        <v>271</v>
      </c>
      <c r="E18" s="20"/>
      <c r="G18" s="177" t="s">
        <v>517</v>
      </c>
      <c r="H18" s="52"/>
      <c r="M18" s="20" t="s">
        <v>663</v>
      </c>
    </row>
    <row r="19" spans="1:13" x14ac:dyDescent="0.2">
      <c r="A19" s="20" t="s">
        <v>290</v>
      </c>
      <c r="B19" s="20" t="s">
        <v>479</v>
      </c>
      <c r="C19" s="214"/>
      <c r="D19" s="20" t="s">
        <v>271</v>
      </c>
      <c r="G19" s="177" t="s">
        <v>518</v>
      </c>
      <c r="H19" s="25"/>
      <c r="M19" s="20" t="s">
        <v>663</v>
      </c>
    </row>
    <row r="20" spans="1:13" x14ac:dyDescent="0.2">
      <c r="A20" s="20" t="s">
        <v>291</v>
      </c>
      <c r="B20" s="20" t="s">
        <v>480</v>
      </c>
      <c r="C20" s="214"/>
      <c r="D20" s="20" t="s">
        <v>271</v>
      </c>
      <c r="G20" s="179" t="s">
        <v>519</v>
      </c>
      <c r="H20" s="23"/>
      <c r="M20" s="20" t="s">
        <v>663</v>
      </c>
    </row>
    <row r="21" spans="1:13" x14ac:dyDescent="0.2">
      <c r="A21" s="20" t="s">
        <v>481</v>
      </c>
      <c r="B21" s="20" t="s">
        <v>473</v>
      </c>
      <c r="C21" s="214"/>
      <c r="D21" s="20" t="s">
        <v>271</v>
      </c>
      <c r="G21" s="179" t="s">
        <v>520</v>
      </c>
      <c r="H21" s="25"/>
      <c r="M21" s="20" t="s">
        <v>663</v>
      </c>
    </row>
    <row r="22" spans="1:13" x14ac:dyDescent="0.2">
      <c r="A22" s="20" t="s">
        <v>292</v>
      </c>
      <c r="B22" s="20" t="s">
        <v>425</v>
      </c>
      <c r="C22" s="214"/>
      <c r="D22" s="20" t="s">
        <v>271</v>
      </c>
      <c r="G22" s="177" t="s">
        <v>521</v>
      </c>
      <c r="H22" s="23"/>
      <c r="M22" s="20" t="s">
        <v>663</v>
      </c>
    </row>
    <row r="23" spans="1:13" x14ac:dyDescent="0.2">
      <c r="A23" s="20" t="s">
        <v>293</v>
      </c>
      <c r="B23" s="20" t="s">
        <v>474</v>
      </c>
      <c r="C23" s="214"/>
      <c r="D23" s="20" t="s">
        <v>271</v>
      </c>
      <c r="G23" s="177" t="s">
        <v>522</v>
      </c>
      <c r="H23" s="23"/>
      <c r="M23" s="20" t="s">
        <v>663</v>
      </c>
    </row>
    <row r="24" spans="1:13" x14ac:dyDescent="0.2">
      <c r="A24" s="20" t="s">
        <v>294</v>
      </c>
      <c r="B24" s="20" t="s">
        <v>482</v>
      </c>
      <c r="C24" s="214"/>
      <c r="D24" s="20" t="s">
        <v>271</v>
      </c>
      <c r="G24" s="177" t="s">
        <v>523</v>
      </c>
      <c r="H24" s="25"/>
      <c r="M24" s="20" t="s">
        <v>663</v>
      </c>
    </row>
    <row r="25" spans="1:13" x14ac:dyDescent="0.2">
      <c r="A25" s="50" t="s">
        <v>295</v>
      </c>
      <c r="B25" s="177" t="s">
        <v>114</v>
      </c>
      <c r="C25" s="215"/>
      <c r="D25" s="50" t="s">
        <v>271</v>
      </c>
      <c r="G25" s="177" t="s">
        <v>524</v>
      </c>
      <c r="M25" s="20" t="s">
        <v>663</v>
      </c>
    </row>
    <row r="26" spans="1:13" x14ac:dyDescent="0.2">
      <c r="A26" s="50" t="s">
        <v>296</v>
      </c>
      <c r="B26" s="50" t="s">
        <v>114</v>
      </c>
      <c r="C26" s="215"/>
      <c r="D26" s="50" t="s">
        <v>271</v>
      </c>
      <c r="G26" s="177" t="s">
        <v>525</v>
      </c>
      <c r="H26" s="50"/>
      <c r="I26" s="50"/>
      <c r="J26" s="50"/>
      <c r="M26" s="20" t="s">
        <v>663</v>
      </c>
    </row>
    <row r="27" spans="1:13" x14ac:dyDescent="0.2">
      <c r="A27" s="50" t="s">
        <v>297</v>
      </c>
      <c r="B27" s="50" t="s">
        <v>270</v>
      </c>
      <c r="C27" s="216"/>
      <c r="D27" s="49"/>
      <c r="E27" s="28"/>
      <c r="G27" s="48" t="s">
        <v>526</v>
      </c>
      <c r="H27" s="28"/>
      <c r="I27" s="49"/>
      <c r="J27" s="50"/>
      <c r="M27" s="20" t="s">
        <v>663</v>
      </c>
    </row>
    <row r="28" spans="1:13" x14ac:dyDescent="0.2">
      <c r="A28" s="50" t="s">
        <v>298</v>
      </c>
      <c r="B28" s="177" t="s">
        <v>270</v>
      </c>
      <c r="C28" s="216"/>
      <c r="D28" s="49"/>
      <c r="E28" s="28"/>
      <c r="G28" s="48" t="s">
        <v>527</v>
      </c>
      <c r="H28" s="28"/>
      <c r="I28" s="49"/>
      <c r="J28" s="50"/>
      <c r="M28" s="20" t="s">
        <v>663</v>
      </c>
    </row>
    <row r="29" spans="1:13" x14ac:dyDescent="0.2">
      <c r="A29" s="50" t="s">
        <v>299</v>
      </c>
      <c r="B29" s="177" t="s">
        <v>270</v>
      </c>
      <c r="C29" s="216"/>
      <c r="D29" s="49"/>
      <c r="E29" s="28"/>
      <c r="G29" s="48" t="s">
        <v>528</v>
      </c>
      <c r="H29" s="28"/>
      <c r="I29" s="49"/>
      <c r="J29" s="50"/>
      <c r="M29" s="20" t="s">
        <v>663</v>
      </c>
    </row>
    <row r="30" spans="1:13" x14ac:dyDescent="0.2">
      <c r="A30" s="50" t="s">
        <v>300</v>
      </c>
      <c r="B30" s="49" t="s">
        <v>270</v>
      </c>
      <c r="C30" s="216"/>
      <c r="D30" s="49"/>
      <c r="E30" s="28"/>
      <c r="F30" s="49"/>
      <c r="G30" s="49" t="s">
        <v>529</v>
      </c>
      <c r="H30" s="28"/>
      <c r="I30" s="49"/>
      <c r="M30" s="20" t="s">
        <v>663</v>
      </c>
    </row>
    <row r="31" spans="1:13" x14ac:dyDescent="0.2">
      <c r="A31" s="50" t="s">
        <v>301</v>
      </c>
      <c r="B31" s="49" t="s">
        <v>270</v>
      </c>
      <c r="C31" s="216"/>
      <c r="D31" s="49"/>
      <c r="E31" s="28"/>
      <c r="F31" s="49"/>
      <c r="G31" s="49" t="s">
        <v>530</v>
      </c>
      <c r="H31" s="28"/>
      <c r="I31" s="49"/>
      <c r="M31" s="20" t="s">
        <v>663</v>
      </c>
    </row>
    <row r="32" spans="1:13" x14ac:dyDescent="0.2">
      <c r="A32" s="50" t="s">
        <v>302</v>
      </c>
      <c r="B32" s="49" t="s">
        <v>270</v>
      </c>
      <c r="C32" s="216"/>
      <c r="D32" s="49"/>
      <c r="E32" s="28"/>
      <c r="F32" s="49"/>
      <c r="G32" s="49" t="s">
        <v>531</v>
      </c>
      <c r="H32" s="28"/>
      <c r="I32" s="49"/>
      <c r="M32" s="20" t="s">
        <v>663</v>
      </c>
    </row>
    <row r="33" spans="1:13" x14ac:dyDescent="0.2">
      <c r="A33" s="50" t="s">
        <v>303</v>
      </c>
      <c r="B33" s="49" t="s">
        <v>426</v>
      </c>
      <c r="C33" s="214"/>
      <c r="G33" s="177" t="s">
        <v>532</v>
      </c>
      <c r="M33" s="20" t="s">
        <v>663</v>
      </c>
    </row>
    <row r="34" spans="1:13" x14ac:dyDescent="0.2">
      <c r="A34" s="50" t="s">
        <v>304</v>
      </c>
      <c r="B34" s="49" t="s">
        <v>284</v>
      </c>
      <c r="C34" s="214"/>
      <c r="G34" s="177" t="s">
        <v>533</v>
      </c>
      <c r="M34" s="20" t="s">
        <v>663</v>
      </c>
    </row>
    <row r="35" spans="1:13" x14ac:dyDescent="0.2">
      <c r="A35" s="50" t="s">
        <v>305</v>
      </c>
      <c r="B35" s="49" t="s">
        <v>284</v>
      </c>
      <c r="C35" s="214"/>
      <c r="G35" s="177" t="s">
        <v>534</v>
      </c>
      <c r="M35" s="20" t="s">
        <v>663</v>
      </c>
    </row>
    <row r="36" spans="1:13" x14ac:dyDescent="0.2">
      <c r="A36" s="50" t="s">
        <v>306</v>
      </c>
      <c r="B36" s="49" t="s">
        <v>474</v>
      </c>
      <c r="C36" s="214"/>
      <c r="G36" s="177" t="s">
        <v>535</v>
      </c>
      <c r="M36" s="20" t="s">
        <v>663</v>
      </c>
    </row>
    <row r="37" spans="1:13" x14ac:dyDescent="0.2">
      <c r="A37" s="50" t="s">
        <v>307</v>
      </c>
      <c r="B37" s="49" t="s">
        <v>482</v>
      </c>
      <c r="C37" s="214"/>
      <c r="G37" s="177" t="s">
        <v>536</v>
      </c>
      <c r="M37" s="20" t="s">
        <v>663</v>
      </c>
    </row>
    <row r="38" spans="1:13" x14ac:dyDescent="0.2">
      <c r="A38" s="50" t="s">
        <v>483</v>
      </c>
      <c r="B38" s="50" t="s">
        <v>473</v>
      </c>
      <c r="C38" s="214"/>
      <c r="G38" s="177" t="s">
        <v>537</v>
      </c>
      <c r="M38" s="20" t="s">
        <v>663</v>
      </c>
    </row>
    <row r="39" spans="1:13" x14ac:dyDescent="0.2">
      <c r="A39" s="50" t="s">
        <v>308</v>
      </c>
      <c r="B39" s="50" t="s">
        <v>484</v>
      </c>
      <c r="C39" s="214"/>
      <c r="G39" s="177" t="s">
        <v>538</v>
      </c>
      <c r="M39" s="20" t="s">
        <v>663</v>
      </c>
    </row>
    <row r="40" spans="1:13" x14ac:dyDescent="0.2">
      <c r="A40" s="50" t="s">
        <v>309</v>
      </c>
      <c r="B40" s="50" t="s">
        <v>484</v>
      </c>
      <c r="C40" s="214"/>
      <c r="G40" s="177" t="s">
        <v>539</v>
      </c>
      <c r="M40" s="20" t="s">
        <v>663</v>
      </c>
    </row>
    <row r="41" spans="1:13" x14ac:dyDescent="0.2">
      <c r="A41" s="50" t="s">
        <v>310</v>
      </c>
      <c r="B41" s="50" t="s">
        <v>484</v>
      </c>
      <c r="C41" s="214"/>
      <c r="G41" s="177" t="s">
        <v>540</v>
      </c>
      <c r="M41" s="20" t="s">
        <v>663</v>
      </c>
    </row>
    <row r="42" spans="1:13" x14ac:dyDescent="0.2">
      <c r="A42" s="50" t="s">
        <v>311</v>
      </c>
      <c r="B42" s="50" t="s">
        <v>283</v>
      </c>
      <c r="C42" s="214"/>
      <c r="G42" s="177" t="s">
        <v>541</v>
      </c>
      <c r="M42" s="20" t="s">
        <v>663</v>
      </c>
    </row>
    <row r="43" spans="1:13" x14ac:dyDescent="0.2">
      <c r="A43" s="50" t="s">
        <v>312</v>
      </c>
      <c r="B43" s="50" t="s">
        <v>283</v>
      </c>
      <c r="C43" s="214"/>
      <c r="G43" s="177" t="s">
        <v>542</v>
      </c>
      <c r="M43" s="20" t="s">
        <v>663</v>
      </c>
    </row>
    <row r="44" spans="1:13" x14ac:dyDescent="0.2">
      <c r="A44" s="50" t="s">
        <v>313</v>
      </c>
      <c r="B44" s="50" t="s">
        <v>283</v>
      </c>
      <c r="C44" s="214"/>
      <c r="G44" s="177" t="s">
        <v>543</v>
      </c>
      <c r="M44" s="20" t="s">
        <v>663</v>
      </c>
    </row>
    <row r="45" spans="1:13" x14ac:dyDescent="0.2">
      <c r="A45" s="50" t="s">
        <v>314</v>
      </c>
      <c r="B45" s="50" t="s">
        <v>283</v>
      </c>
      <c r="C45" s="214"/>
      <c r="G45" s="177" t="s">
        <v>544</v>
      </c>
      <c r="M45" s="20" t="s">
        <v>663</v>
      </c>
    </row>
    <row r="46" spans="1:13" x14ac:dyDescent="0.2">
      <c r="A46" s="50" t="s">
        <v>315</v>
      </c>
      <c r="B46" s="50" t="s">
        <v>283</v>
      </c>
      <c r="C46" s="214"/>
      <c r="G46" s="177" t="s">
        <v>545</v>
      </c>
      <c r="M46" s="20" t="s">
        <v>663</v>
      </c>
    </row>
    <row r="47" spans="1:13" x14ac:dyDescent="0.2">
      <c r="A47" s="50" t="s">
        <v>316</v>
      </c>
      <c r="B47" s="50" t="s">
        <v>283</v>
      </c>
      <c r="C47" s="214"/>
      <c r="G47" s="177" t="s">
        <v>546</v>
      </c>
      <c r="M47" s="20" t="s">
        <v>663</v>
      </c>
    </row>
    <row r="48" spans="1:13" x14ac:dyDescent="0.2">
      <c r="A48" s="50" t="s">
        <v>317</v>
      </c>
      <c r="B48" s="50" t="s">
        <v>283</v>
      </c>
      <c r="C48" s="214"/>
      <c r="G48" s="177" t="s">
        <v>547</v>
      </c>
      <c r="M48" s="20" t="s">
        <v>663</v>
      </c>
    </row>
    <row r="49" spans="1:13" x14ac:dyDescent="0.2">
      <c r="A49" s="50" t="s">
        <v>318</v>
      </c>
      <c r="B49" s="50" t="s">
        <v>283</v>
      </c>
      <c r="C49" s="214"/>
      <c r="G49" s="177" t="s">
        <v>548</v>
      </c>
      <c r="M49" s="20" t="s">
        <v>663</v>
      </c>
    </row>
    <row r="50" spans="1:13" x14ac:dyDescent="0.2">
      <c r="A50" s="50" t="s">
        <v>319</v>
      </c>
      <c r="B50" s="50" t="s">
        <v>283</v>
      </c>
      <c r="C50" s="214"/>
      <c r="G50" s="177" t="s">
        <v>549</v>
      </c>
      <c r="M50" s="20" t="s">
        <v>663</v>
      </c>
    </row>
    <row r="51" spans="1:13" x14ac:dyDescent="0.2">
      <c r="A51" s="50" t="s">
        <v>320</v>
      </c>
      <c r="B51" s="50" t="s">
        <v>283</v>
      </c>
      <c r="C51" s="214"/>
      <c r="G51" s="177" t="s">
        <v>550</v>
      </c>
      <c r="M51" s="20" t="s">
        <v>663</v>
      </c>
    </row>
    <row r="52" spans="1:13" x14ac:dyDescent="0.2">
      <c r="A52" s="50" t="s">
        <v>321</v>
      </c>
      <c r="B52" s="50" t="s">
        <v>283</v>
      </c>
      <c r="C52" s="214"/>
      <c r="G52" s="177" t="s">
        <v>551</v>
      </c>
      <c r="M52" s="20" t="s">
        <v>663</v>
      </c>
    </row>
    <row r="53" spans="1:13" x14ac:dyDescent="0.2">
      <c r="A53" s="50" t="s">
        <v>322</v>
      </c>
      <c r="B53" s="50" t="s">
        <v>283</v>
      </c>
      <c r="C53" s="214"/>
      <c r="G53" s="177" t="s">
        <v>552</v>
      </c>
      <c r="M53" s="20" t="s">
        <v>663</v>
      </c>
    </row>
    <row r="54" spans="1:13" x14ac:dyDescent="0.2">
      <c r="A54" s="50" t="s">
        <v>323</v>
      </c>
      <c r="B54" s="50" t="s">
        <v>283</v>
      </c>
      <c r="C54" s="214"/>
      <c r="G54" s="177" t="s">
        <v>553</v>
      </c>
      <c r="M54" s="20" t="s">
        <v>663</v>
      </c>
    </row>
    <row r="55" spans="1:13" x14ac:dyDescent="0.2">
      <c r="A55" s="50" t="s">
        <v>324</v>
      </c>
      <c r="B55" s="50" t="s">
        <v>283</v>
      </c>
      <c r="C55" s="214"/>
      <c r="G55" s="177" t="s">
        <v>554</v>
      </c>
      <c r="M55" s="20" t="s">
        <v>663</v>
      </c>
    </row>
    <row r="56" spans="1:13" x14ac:dyDescent="0.2">
      <c r="A56" s="50" t="s">
        <v>325</v>
      </c>
      <c r="B56" s="50" t="s">
        <v>283</v>
      </c>
      <c r="C56" s="214"/>
      <c r="G56" s="177" t="s">
        <v>555</v>
      </c>
      <c r="M56" s="20" t="s">
        <v>663</v>
      </c>
    </row>
    <row r="57" spans="1:13" x14ac:dyDescent="0.2">
      <c r="A57" s="50" t="s">
        <v>326</v>
      </c>
      <c r="B57" s="50" t="s">
        <v>283</v>
      </c>
      <c r="C57" s="214"/>
      <c r="G57" s="177" t="s">
        <v>556</v>
      </c>
      <c r="M57" s="20" t="s">
        <v>663</v>
      </c>
    </row>
    <row r="58" spans="1:13" x14ac:dyDescent="0.2">
      <c r="A58" s="50" t="s">
        <v>327</v>
      </c>
      <c r="B58" s="50" t="s">
        <v>283</v>
      </c>
      <c r="C58" s="214"/>
      <c r="G58" s="177" t="s">
        <v>557</v>
      </c>
      <c r="M58" s="20" t="s">
        <v>663</v>
      </c>
    </row>
    <row r="59" spans="1:13" x14ac:dyDescent="0.2">
      <c r="A59" s="50" t="s">
        <v>328</v>
      </c>
      <c r="B59" s="50" t="s">
        <v>283</v>
      </c>
      <c r="C59" s="214"/>
      <c r="G59" s="177" t="s">
        <v>558</v>
      </c>
      <c r="M59" s="20" t="s">
        <v>663</v>
      </c>
    </row>
    <row r="60" spans="1:13" x14ac:dyDescent="0.2">
      <c r="A60" s="50" t="s">
        <v>329</v>
      </c>
      <c r="B60" s="50" t="s">
        <v>283</v>
      </c>
      <c r="C60" s="214"/>
      <c r="G60" s="177" t="s">
        <v>559</v>
      </c>
      <c r="M60" s="20" t="s">
        <v>663</v>
      </c>
    </row>
    <row r="61" spans="1:13" x14ac:dyDescent="0.2">
      <c r="A61" s="50" t="s">
        <v>330</v>
      </c>
      <c r="B61" s="50" t="s">
        <v>283</v>
      </c>
      <c r="C61" s="214"/>
      <c r="G61" s="177" t="s">
        <v>560</v>
      </c>
      <c r="M61" s="20" t="s">
        <v>663</v>
      </c>
    </row>
    <row r="62" spans="1:13" x14ac:dyDescent="0.2">
      <c r="A62" s="50" t="s">
        <v>331</v>
      </c>
      <c r="B62" s="50" t="s">
        <v>283</v>
      </c>
      <c r="C62" s="214"/>
      <c r="G62" s="177" t="s">
        <v>561</v>
      </c>
      <c r="M62" s="20" t="s">
        <v>663</v>
      </c>
    </row>
    <row r="63" spans="1:13" x14ac:dyDescent="0.2">
      <c r="A63" s="50" t="s">
        <v>332</v>
      </c>
      <c r="B63" s="50" t="s">
        <v>283</v>
      </c>
      <c r="C63" s="214"/>
      <c r="G63" s="177" t="s">
        <v>562</v>
      </c>
      <c r="M63" s="20" t="s">
        <v>663</v>
      </c>
    </row>
    <row r="64" spans="1:13" x14ac:dyDescent="0.2">
      <c r="A64" s="50" t="s">
        <v>333</v>
      </c>
      <c r="B64" s="50" t="s">
        <v>283</v>
      </c>
      <c r="C64" s="214"/>
      <c r="G64" s="177" t="s">
        <v>563</v>
      </c>
      <c r="M64" s="20" t="s">
        <v>663</v>
      </c>
    </row>
    <row r="65" spans="1:13" x14ac:dyDescent="0.2">
      <c r="A65" s="50" t="s">
        <v>334</v>
      </c>
      <c r="B65" s="50" t="s">
        <v>283</v>
      </c>
      <c r="C65" s="214"/>
      <c r="G65" s="177" t="s">
        <v>564</v>
      </c>
      <c r="M65" s="20" t="s">
        <v>663</v>
      </c>
    </row>
    <row r="66" spans="1:13" x14ac:dyDescent="0.2">
      <c r="A66" s="50" t="s">
        <v>335</v>
      </c>
      <c r="B66" s="50" t="s">
        <v>485</v>
      </c>
      <c r="C66" s="214"/>
      <c r="G66" s="177" t="s">
        <v>565</v>
      </c>
      <c r="M66" s="20" t="s">
        <v>663</v>
      </c>
    </row>
    <row r="67" spans="1:13" x14ac:dyDescent="0.2">
      <c r="A67" s="50" t="s">
        <v>336</v>
      </c>
      <c r="B67" s="20" t="s">
        <v>485</v>
      </c>
      <c r="C67" s="214"/>
      <c r="G67" s="177" t="s">
        <v>566</v>
      </c>
      <c r="M67" s="20" t="s">
        <v>663</v>
      </c>
    </row>
    <row r="68" spans="1:13" x14ac:dyDescent="0.2">
      <c r="A68" s="50" t="s">
        <v>337</v>
      </c>
      <c r="B68" s="20" t="s">
        <v>485</v>
      </c>
      <c r="C68" s="214"/>
      <c r="G68" s="177" t="s">
        <v>567</v>
      </c>
      <c r="M68" s="20" t="s">
        <v>663</v>
      </c>
    </row>
    <row r="69" spans="1:13" x14ac:dyDescent="0.2">
      <c r="A69" s="50" t="s">
        <v>338</v>
      </c>
      <c r="B69" s="20" t="s">
        <v>485</v>
      </c>
      <c r="C69" s="214"/>
      <c r="G69" s="177" t="s">
        <v>568</v>
      </c>
      <c r="M69" s="20" t="s">
        <v>663</v>
      </c>
    </row>
    <row r="70" spans="1:13" x14ac:dyDescent="0.2">
      <c r="A70" s="50" t="s">
        <v>339</v>
      </c>
      <c r="B70" s="20" t="s">
        <v>485</v>
      </c>
      <c r="C70" s="214"/>
      <c r="G70" s="177" t="s">
        <v>569</v>
      </c>
      <c r="M70" s="20" t="s">
        <v>663</v>
      </c>
    </row>
    <row r="71" spans="1:13" x14ac:dyDescent="0.2">
      <c r="A71" s="50" t="s">
        <v>340</v>
      </c>
      <c r="B71" s="20" t="s">
        <v>485</v>
      </c>
      <c r="C71" s="214"/>
      <c r="G71" s="177" t="s">
        <v>570</v>
      </c>
      <c r="M71" s="20" t="s">
        <v>663</v>
      </c>
    </row>
    <row r="72" spans="1:13" x14ac:dyDescent="0.2">
      <c r="A72" s="50" t="s">
        <v>341</v>
      </c>
      <c r="B72" s="20" t="s">
        <v>485</v>
      </c>
      <c r="C72" s="214"/>
      <c r="G72" s="177" t="s">
        <v>571</v>
      </c>
      <c r="M72" s="20" t="s">
        <v>663</v>
      </c>
    </row>
    <row r="73" spans="1:13" x14ac:dyDescent="0.2">
      <c r="A73" s="50" t="s">
        <v>342</v>
      </c>
      <c r="B73" s="20" t="s">
        <v>485</v>
      </c>
      <c r="C73" s="214"/>
      <c r="G73" s="177" t="s">
        <v>572</v>
      </c>
      <c r="M73" s="20" t="s">
        <v>663</v>
      </c>
    </row>
    <row r="74" spans="1:13" x14ac:dyDescent="0.2">
      <c r="A74" s="50" t="s">
        <v>343</v>
      </c>
      <c r="B74" s="20" t="s">
        <v>485</v>
      </c>
      <c r="C74" s="214"/>
      <c r="G74" s="177" t="s">
        <v>573</v>
      </c>
      <c r="M74" s="20" t="s">
        <v>663</v>
      </c>
    </row>
    <row r="75" spans="1:13" x14ac:dyDescent="0.2">
      <c r="A75" s="20" t="s">
        <v>344</v>
      </c>
      <c r="B75" s="20" t="s">
        <v>485</v>
      </c>
      <c r="C75" s="214"/>
      <c r="G75" s="177" t="s">
        <v>574</v>
      </c>
      <c r="M75" s="20" t="s">
        <v>663</v>
      </c>
    </row>
    <row r="76" spans="1:13" x14ac:dyDescent="0.2">
      <c r="A76" s="20" t="s">
        <v>345</v>
      </c>
      <c r="B76" s="20" t="s">
        <v>485</v>
      </c>
      <c r="C76" s="214"/>
      <c r="G76" s="177" t="s">
        <v>575</v>
      </c>
      <c r="M76" s="20" t="s">
        <v>663</v>
      </c>
    </row>
    <row r="77" spans="1:13" x14ac:dyDescent="0.2">
      <c r="A77" s="20" t="s">
        <v>346</v>
      </c>
      <c r="B77" s="20" t="s">
        <v>485</v>
      </c>
      <c r="C77" s="214"/>
      <c r="G77" s="177" t="s">
        <v>576</v>
      </c>
      <c r="M77" s="20" t="s">
        <v>663</v>
      </c>
    </row>
    <row r="78" spans="1:13" x14ac:dyDescent="0.2">
      <c r="A78" s="20" t="s">
        <v>347</v>
      </c>
      <c r="B78" s="20" t="s">
        <v>485</v>
      </c>
      <c r="C78" s="214"/>
      <c r="G78" s="177" t="s">
        <v>577</v>
      </c>
      <c r="M78" s="20" t="s">
        <v>663</v>
      </c>
    </row>
    <row r="79" spans="1:13" x14ac:dyDescent="0.2">
      <c r="A79" s="20" t="s">
        <v>348</v>
      </c>
      <c r="B79" s="20" t="s">
        <v>485</v>
      </c>
      <c r="C79" s="214"/>
      <c r="G79" s="212" t="s">
        <v>578</v>
      </c>
      <c r="M79" s="20" t="s">
        <v>663</v>
      </c>
    </row>
    <row r="80" spans="1:13" x14ac:dyDescent="0.2">
      <c r="A80" s="20" t="s">
        <v>349</v>
      </c>
      <c r="B80" s="20" t="s">
        <v>282</v>
      </c>
      <c r="C80" s="214"/>
      <c r="G80" s="212" t="s">
        <v>579</v>
      </c>
      <c r="M80" s="20" t="s">
        <v>663</v>
      </c>
    </row>
    <row r="81" spans="1:13" x14ac:dyDescent="0.2">
      <c r="A81" s="20" t="s">
        <v>350</v>
      </c>
      <c r="B81" s="20" t="s">
        <v>282</v>
      </c>
      <c r="C81" s="214"/>
      <c r="G81" s="212" t="s">
        <v>580</v>
      </c>
      <c r="M81" s="20" t="s">
        <v>663</v>
      </c>
    </row>
    <row r="82" spans="1:13" x14ac:dyDescent="0.2">
      <c r="A82" s="20" t="s">
        <v>351</v>
      </c>
      <c r="B82" s="20" t="s">
        <v>282</v>
      </c>
      <c r="C82" s="214"/>
      <c r="G82" s="212" t="s">
        <v>581</v>
      </c>
      <c r="M82" s="20" t="s">
        <v>663</v>
      </c>
    </row>
    <row r="83" spans="1:13" x14ac:dyDescent="0.2">
      <c r="A83" s="223" t="s">
        <v>677</v>
      </c>
      <c r="B83" s="20" t="s">
        <v>679</v>
      </c>
      <c r="C83" s="214"/>
      <c r="G83" s="223" t="s">
        <v>680</v>
      </c>
      <c r="M83" s="20" t="s">
        <v>663</v>
      </c>
    </row>
    <row r="84" spans="1:13" x14ac:dyDescent="0.2">
      <c r="A84" s="223" t="s">
        <v>678</v>
      </c>
      <c r="B84" s="20" t="s">
        <v>679</v>
      </c>
      <c r="C84" s="214"/>
      <c r="G84" s="223" t="s">
        <v>681</v>
      </c>
      <c r="M84" s="20" t="s">
        <v>663</v>
      </c>
    </row>
    <row r="85" spans="1:13" x14ac:dyDescent="0.2">
      <c r="A85" s="20" t="s">
        <v>352</v>
      </c>
      <c r="B85" s="20" t="s">
        <v>113</v>
      </c>
      <c r="C85" s="214"/>
      <c r="G85" s="177" t="s">
        <v>582</v>
      </c>
      <c r="M85" s="20" t="s">
        <v>663</v>
      </c>
    </row>
    <row r="86" spans="1:13" x14ac:dyDescent="0.2">
      <c r="A86" s="20" t="s">
        <v>353</v>
      </c>
      <c r="B86" s="20" t="s">
        <v>113</v>
      </c>
      <c r="C86" s="214"/>
      <c r="G86" s="177" t="s">
        <v>583</v>
      </c>
      <c r="M86" s="20" t="s">
        <v>663</v>
      </c>
    </row>
    <row r="87" spans="1:13" x14ac:dyDescent="0.2">
      <c r="A87" s="20" t="s">
        <v>354</v>
      </c>
      <c r="B87" s="20" t="s">
        <v>113</v>
      </c>
      <c r="C87" s="214"/>
      <c r="G87" s="177" t="s">
        <v>584</v>
      </c>
      <c r="M87" s="20" t="s">
        <v>663</v>
      </c>
    </row>
    <row r="88" spans="1:13" x14ac:dyDescent="0.2">
      <c r="A88" s="20" t="s">
        <v>355</v>
      </c>
      <c r="B88" s="20" t="s">
        <v>113</v>
      </c>
      <c r="C88" s="214"/>
      <c r="G88" s="177" t="s">
        <v>585</v>
      </c>
      <c r="M88" s="20" t="s">
        <v>663</v>
      </c>
    </row>
    <row r="89" spans="1:13" x14ac:dyDescent="0.2">
      <c r="A89" s="20" t="s">
        <v>356</v>
      </c>
      <c r="B89" s="20" t="s">
        <v>113</v>
      </c>
      <c r="C89" s="214"/>
      <c r="G89" s="177" t="s">
        <v>586</v>
      </c>
      <c r="M89" s="20" t="s">
        <v>663</v>
      </c>
    </row>
    <row r="90" spans="1:13" x14ac:dyDescent="0.2">
      <c r="A90" s="20" t="s">
        <v>357</v>
      </c>
      <c r="B90" s="20" t="s">
        <v>113</v>
      </c>
      <c r="C90" s="214"/>
      <c r="G90" s="177" t="s">
        <v>587</v>
      </c>
      <c r="M90" s="20" t="s">
        <v>663</v>
      </c>
    </row>
    <row r="91" spans="1:13" x14ac:dyDescent="0.2">
      <c r="A91" s="20" t="s">
        <v>358</v>
      </c>
      <c r="B91" s="20" t="s">
        <v>113</v>
      </c>
      <c r="C91" s="214"/>
      <c r="G91" s="177" t="s">
        <v>588</v>
      </c>
      <c r="M91" s="20" t="s">
        <v>663</v>
      </c>
    </row>
    <row r="92" spans="1:13" x14ac:dyDescent="0.2">
      <c r="A92" s="20" t="s">
        <v>359</v>
      </c>
      <c r="B92" s="20" t="s">
        <v>113</v>
      </c>
      <c r="C92" s="214"/>
      <c r="G92" s="177" t="s">
        <v>589</v>
      </c>
      <c r="M92" s="20" t="s">
        <v>663</v>
      </c>
    </row>
    <row r="93" spans="1:13" x14ac:dyDescent="0.2">
      <c r="A93" s="212" t="s">
        <v>360</v>
      </c>
      <c r="B93" s="20" t="s">
        <v>361</v>
      </c>
      <c r="C93" s="214"/>
      <c r="G93" s="212" t="s">
        <v>590</v>
      </c>
      <c r="M93" s="20" t="s">
        <v>663</v>
      </c>
    </row>
    <row r="94" spans="1:13" x14ac:dyDescent="0.2">
      <c r="A94" s="212" t="s">
        <v>362</v>
      </c>
      <c r="B94" s="20" t="s">
        <v>361</v>
      </c>
      <c r="C94" s="214"/>
      <c r="G94" s="212" t="s">
        <v>591</v>
      </c>
      <c r="M94" s="20" t="s">
        <v>663</v>
      </c>
    </row>
    <row r="95" spans="1:13" x14ac:dyDescent="0.2">
      <c r="A95" s="177" t="s">
        <v>363</v>
      </c>
      <c r="B95" s="20" t="s">
        <v>361</v>
      </c>
      <c r="C95" s="214"/>
      <c r="G95" s="177" t="s">
        <v>592</v>
      </c>
      <c r="M95" s="20" t="s">
        <v>663</v>
      </c>
    </row>
    <row r="96" spans="1:13" x14ac:dyDescent="0.2">
      <c r="A96" s="20" t="s">
        <v>364</v>
      </c>
      <c r="B96" s="20" t="s">
        <v>361</v>
      </c>
      <c r="C96" s="214"/>
      <c r="G96" s="177" t="s">
        <v>593</v>
      </c>
      <c r="M96" s="20" t="s">
        <v>663</v>
      </c>
    </row>
    <row r="97" spans="1:13" x14ac:dyDescent="0.2">
      <c r="A97" s="20" t="s">
        <v>366</v>
      </c>
      <c r="B97" s="20" t="s">
        <v>365</v>
      </c>
      <c r="C97" s="214"/>
      <c r="G97" s="177" t="s">
        <v>594</v>
      </c>
      <c r="M97" s="20" t="s">
        <v>663</v>
      </c>
    </row>
    <row r="98" spans="1:13" x14ac:dyDescent="0.2">
      <c r="A98" s="20" t="s">
        <v>367</v>
      </c>
      <c r="B98" s="20" t="s">
        <v>365</v>
      </c>
      <c r="C98" s="214"/>
      <c r="G98" s="177" t="s">
        <v>595</v>
      </c>
      <c r="M98" s="20" t="s">
        <v>663</v>
      </c>
    </row>
    <row r="99" spans="1:13" x14ac:dyDescent="0.2">
      <c r="A99" s="50" t="s">
        <v>368</v>
      </c>
      <c r="B99" s="20" t="s">
        <v>365</v>
      </c>
      <c r="C99" s="214"/>
      <c r="G99" s="177" t="s">
        <v>596</v>
      </c>
      <c r="M99" s="20" t="s">
        <v>663</v>
      </c>
    </row>
    <row r="100" spans="1:13" x14ac:dyDescent="0.2">
      <c r="A100" s="50" t="s">
        <v>369</v>
      </c>
      <c r="B100" s="20" t="s">
        <v>270</v>
      </c>
      <c r="C100" s="214"/>
      <c r="G100" s="177" t="s">
        <v>597</v>
      </c>
      <c r="M100" s="20" t="s">
        <v>663</v>
      </c>
    </row>
    <row r="101" spans="1:13" x14ac:dyDescent="0.2">
      <c r="A101" s="50" t="s">
        <v>370</v>
      </c>
      <c r="B101" s="20" t="s">
        <v>270</v>
      </c>
      <c r="C101" s="214"/>
      <c r="G101" s="177" t="s">
        <v>598</v>
      </c>
      <c r="M101" s="20" t="s">
        <v>663</v>
      </c>
    </row>
    <row r="102" spans="1:13" x14ac:dyDescent="0.2">
      <c r="A102" s="50" t="s">
        <v>371</v>
      </c>
      <c r="B102" s="20" t="s">
        <v>270</v>
      </c>
      <c r="C102" s="214"/>
      <c r="G102" s="178" t="s">
        <v>599</v>
      </c>
      <c r="M102" s="20" t="s">
        <v>663</v>
      </c>
    </row>
    <row r="103" spans="1:13" x14ac:dyDescent="0.2">
      <c r="A103" s="50" t="s">
        <v>372</v>
      </c>
      <c r="B103" s="20" t="s">
        <v>270</v>
      </c>
      <c r="C103" s="214"/>
      <c r="G103" s="177" t="s">
        <v>600</v>
      </c>
      <c r="M103" s="20" t="s">
        <v>663</v>
      </c>
    </row>
    <row r="104" spans="1:13" x14ac:dyDescent="0.2">
      <c r="A104" s="50" t="s">
        <v>373</v>
      </c>
      <c r="B104" s="177" t="s">
        <v>270</v>
      </c>
      <c r="C104" s="214"/>
      <c r="G104" s="177" t="s">
        <v>601</v>
      </c>
      <c r="M104" s="20" t="s">
        <v>663</v>
      </c>
    </row>
    <row r="105" spans="1:13" x14ac:dyDescent="0.2">
      <c r="A105" s="50" t="s">
        <v>374</v>
      </c>
      <c r="B105" s="20" t="s">
        <v>270</v>
      </c>
      <c r="C105" s="214"/>
      <c r="G105" s="177" t="s">
        <v>602</v>
      </c>
      <c r="M105" s="20" t="s">
        <v>663</v>
      </c>
    </row>
    <row r="106" spans="1:13" x14ac:dyDescent="0.2">
      <c r="A106" s="50" t="s">
        <v>375</v>
      </c>
      <c r="B106" s="20" t="s">
        <v>113</v>
      </c>
      <c r="C106" s="214"/>
      <c r="G106" s="177" t="s">
        <v>603</v>
      </c>
      <c r="M106" s="20" t="s">
        <v>663</v>
      </c>
    </row>
    <row r="107" spans="1:13" x14ac:dyDescent="0.2">
      <c r="A107" s="50" t="s">
        <v>376</v>
      </c>
      <c r="B107" s="20" t="s">
        <v>113</v>
      </c>
      <c r="C107" s="214"/>
      <c r="G107" s="177" t="s">
        <v>604</v>
      </c>
      <c r="M107" s="20" t="s">
        <v>663</v>
      </c>
    </row>
    <row r="108" spans="1:13" x14ac:dyDescent="0.2">
      <c r="A108" s="50" t="s">
        <v>486</v>
      </c>
      <c r="B108" s="20" t="s">
        <v>113</v>
      </c>
      <c r="C108" s="214"/>
      <c r="G108" s="177" t="s">
        <v>605</v>
      </c>
      <c r="M108" s="20" t="s">
        <v>663</v>
      </c>
    </row>
    <row r="109" spans="1:13" x14ac:dyDescent="0.2">
      <c r="A109" s="50" t="s">
        <v>487</v>
      </c>
      <c r="B109" s="20" t="s">
        <v>113</v>
      </c>
      <c r="C109" s="214"/>
      <c r="G109" s="177" t="s">
        <v>606</v>
      </c>
      <c r="M109" s="20" t="s">
        <v>663</v>
      </c>
    </row>
    <row r="110" spans="1:13" x14ac:dyDescent="0.2">
      <c r="A110" s="50" t="s">
        <v>488</v>
      </c>
      <c r="B110" s="20" t="s">
        <v>114</v>
      </c>
      <c r="C110" s="214"/>
      <c r="G110" s="178" t="s">
        <v>607</v>
      </c>
      <c r="M110" s="20" t="s">
        <v>663</v>
      </c>
    </row>
    <row r="111" spans="1:13" x14ac:dyDescent="0.2">
      <c r="A111" s="50" t="s">
        <v>377</v>
      </c>
      <c r="B111" s="20" t="s">
        <v>426</v>
      </c>
      <c r="C111" s="214"/>
      <c r="G111" s="178" t="s">
        <v>608</v>
      </c>
      <c r="M111" s="20" t="s">
        <v>663</v>
      </c>
    </row>
    <row r="112" spans="1:13" x14ac:dyDescent="0.2">
      <c r="A112" s="50" t="s">
        <v>378</v>
      </c>
      <c r="B112" s="20" t="s">
        <v>426</v>
      </c>
      <c r="C112" s="214"/>
      <c r="G112" s="177" t="s">
        <v>609</v>
      </c>
      <c r="M112" s="20" t="s">
        <v>663</v>
      </c>
    </row>
    <row r="113" spans="1:13" x14ac:dyDescent="0.2">
      <c r="A113" s="50" t="s">
        <v>379</v>
      </c>
      <c r="B113" s="20" t="s">
        <v>474</v>
      </c>
      <c r="C113" s="214"/>
      <c r="G113" s="177" t="s">
        <v>610</v>
      </c>
      <c r="M113" s="20" t="s">
        <v>663</v>
      </c>
    </row>
    <row r="114" spans="1:13" x14ac:dyDescent="0.2">
      <c r="A114" s="50" t="s">
        <v>489</v>
      </c>
      <c r="B114" s="20" t="s">
        <v>490</v>
      </c>
      <c r="C114" s="214"/>
      <c r="G114" s="177" t="s">
        <v>611</v>
      </c>
      <c r="M114" s="20" t="s">
        <v>663</v>
      </c>
    </row>
    <row r="115" spans="1:13" x14ac:dyDescent="0.2">
      <c r="A115" s="50" t="s">
        <v>491</v>
      </c>
      <c r="B115" s="20" t="s">
        <v>283</v>
      </c>
      <c r="C115" s="214"/>
      <c r="G115" s="177" t="s">
        <v>612</v>
      </c>
      <c r="M115" s="20" t="s">
        <v>663</v>
      </c>
    </row>
    <row r="116" spans="1:13" x14ac:dyDescent="0.2">
      <c r="A116" s="50" t="s">
        <v>380</v>
      </c>
      <c r="B116" s="20" t="s">
        <v>283</v>
      </c>
      <c r="C116" s="214"/>
      <c r="G116" s="177" t="s">
        <v>613</v>
      </c>
      <c r="M116" s="20" t="s">
        <v>663</v>
      </c>
    </row>
    <row r="117" spans="1:13" x14ac:dyDescent="0.2">
      <c r="A117" s="50" t="s">
        <v>381</v>
      </c>
      <c r="B117" s="20" t="s">
        <v>283</v>
      </c>
      <c r="C117" s="214"/>
      <c r="G117" s="177" t="s">
        <v>614</v>
      </c>
      <c r="M117" s="20" t="s">
        <v>663</v>
      </c>
    </row>
    <row r="118" spans="1:13" x14ac:dyDescent="0.2">
      <c r="A118" s="50" t="s">
        <v>382</v>
      </c>
      <c r="B118" s="20" t="s">
        <v>283</v>
      </c>
      <c r="C118" s="214"/>
      <c r="G118" s="177" t="s">
        <v>615</v>
      </c>
      <c r="M118" s="20" t="s">
        <v>663</v>
      </c>
    </row>
    <row r="119" spans="1:13" x14ac:dyDescent="0.2">
      <c r="A119" s="50" t="s">
        <v>383</v>
      </c>
      <c r="B119" s="20" t="s">
        <v>283</v>
      </c>
      <c r="C119" s="214"/>
      <c r="G119" s="177" t="s">
        <v>616</v>
      </c>
      <c r="M119" s="20" t="s">
        <v>663</v>
      </c>
    </row>
    <row r="120" spans="1:13" x14ac:dyDescent="0.2">
      <c r="A120" s="50" t="s">
        <v>384</v>
      </c>
      <c r="B120" s="20" t="s">
        <v>283</v>
      </c>
      <c r="C120" s="214"/>
      <c r="G120" s="177" t="s">
        <v>617</v>
      </c>
      <c r="M120" s="20" t="s">
        <v>663</v>
      </c>
    </row>
    <row r="121" spans="1:13" x14ac:dyDescent="0.2">
      <c r="A121" s="50" t="s">
        <v>385</v>
      </c>
      <c r="B121" s="20" t="s">
        <v>283</v>
      </c>
      <c r="C121" s="214"/>
      <c r="G121" s="177" t="s">
        <v>618</v>
      </c>
      <c r="M121" s="20" t="s">
        <v>663</v>
      </c>
    </row>
    <row r="122" spans="1:13" x14ac:dyDescent="0.2">
      <c r="A122" s="50" t="s">
        <v>386</v>
      </c>
      <c r="B122" s="20" t="s">
        <v>283</v>
      </c>
      <c r="C122" s="214"/>
      <c r="G122" s="177" t="s">
        <v>619</v>
      </c>
      <c r="M122" s="20" t="s">
        <v>663</v>
      </c>
    </row>
    <row r="123" spans="1:13" x14ac:dyDescent="0.2">
      <c r="A123" s="50" t="s">
        <v>387</v>
      </c>
      <c r="B123" s="20" t="s">
        <v>283</v>
      </c>
      <c r="C123" s="214"/>
      <c r="G123" s="177" t="s">
        <v>620</v>
      </c>
      <c r="M123" s="20" t="s">
        <v>663</v>
      </c>
    </row>
    <row r="124" spans="1:13" x14ac:dyDescent="0.2">
      <c r="A124" s="50" t="s">
        <v>388</v>
      </c>
      <c r="B124" s="20" t="s">
        <v>283</v>
      </c>
      <c r="C124" s="214"/>
      <c r="G124" s="177" t="s">
        <v>621</v>
      </c>
      <c r="M124" s="20" t="s">
        <v>663</v>
      </c>
    </row>
    <row r="125" spans="1:13" x14ac:dyDescent="0.2">
      <c r="A125" s="50" t="s">
        <v>389</v>
      </c>
      <c r="B125" s="20" t="s">
        <v>283</v>
      </c>
      <c r="C125" s="214"/>
      <c r="G125" s="177" t="s">
        <v>622</v>
      </c>
      <c r="M125" s="20" t="s">
        <v>663</v>
      </c>
    </row>
    <row r="126" spans="1:13" x14ac:dyDescent="0.2">
      <c r="A126" s="50" t="s">
        <v>390</v>
      </c>
      <c r="B126" s="20" t="s">
        <v>283</v>
      </c>
      <c r="C126" s="214"/>
      <c r="G126" s="177" t="s">
        <v>623</v>
      </c>
      <c r="M126" s="20" t="s">
        <v>663</v>
      </c>
    </row>
    <row r="127" spans="1:13" ht="13.8" customHeight="1" x14ac:dyDescent="0.2">
      <c r="A127" s="50" t="s">
        <v>391</v>
      </c>
      <c r="B127" s="20" t="s">
        <v>283</v>
      </c>
      <c r="C127" s="214"/>
      <c r="G127" s="177" t="s">
        <v>624</v>
      </c>
      <c r="M127" s="20" t="s">
        <v>663</v>
      </c>
    </row>
    <row r="128" spans="1:13" x14ac:dyDescent="0.2">
      <c r="A128" s="50" t="s">
        <v>392</v>
      </c>
      <c r="B128" s="20" t="s">
        <v>283</v>
      </c>
      <c r="C128" s="214"/>
      <c r="G128" s="177" t="s">
        <v>625</v>
      </c>
      <c r="M128" s="20" t="s">
        <v>663</v>
      </c>
    </row>
    <row r="129" spans="1:13" x14ac:dyDescent="0.2">
      <c r="A129" s="50" t="s">
        <v>393</v>
      </c>
      <c r="B129" s="20" t="s">
        <v>283</v>
      </c>
      <c r="C129" s="214"/>
      <c r="G129" s="177" t="s">
        <v>626</v>
      </c>
      <c r="M129" s="20" t="s">
        <v>663</v>
      </c>
    </row>
    <row r="130" spans="1:13" x14ac:dyDescent="0.2">
      <c r="A130" s="50" t="s">
        <v>394</v>
      </c>
      <c r="B130" s="20" t="s">
        <v>283</v>
      </c>
      <c r="C130" s="214"/>
      <c r="G130" s="177" t="s">
        <v>627</v>
      </c>
      <c r="M130" s="20" t="s">
        <v>663</v>
      </c>
    </row>
    <row r="131" spans="1:13" x14ac:dyDescent="0.2">
      <c r="A131" s="50" t="s">
        <v>395</v>
      </c>
      <c r="B131" s="20" t="s">
        <v>283</v>
      </c>
      <c r="C131" s="214"/>
      <c r="G131" s="177" t="s">
        <v>628</v>
      </c>
      <c r="M131" s="20" t="s">
        <v>663</v>
      </c>
    </row>
    <row r="132" spans="1:13" x14ac:dyDescent="0.2">
      <c r="A132" s="50" t="s">
        <v>396</v>
      </c>
      <c r="B132" s="20" t="s">
        <v>283</v>
      </c>
      <c r="C132" s="214"/>
      <c r="G132" s="177" t="s">
        <v>629</v>
      </c>
      <c r="M132" s="20" t="s">
        <v>663</v>
      </c>
    </row>
    <row r="133" spans="1:13" x14ac:dyDescent="0.2">
      <c r="A133" s="50" t="s">
        <v>397</v>
      </c>
      <c r="B133" s="20" t="s">
        <v>283</v>
      </c>
      <c r="C133" s="214"/>
      <c r="G133" s="177" t="s">
        <v>630</v>
      </c>
      <c r="M133" s="20" t="s">
        <v>663</v>
      </c>
    </row>
    <row r="134" spans="1:13" x14ac:dyDescent="0.2">
      <c r="A134" s="50" t="s">
        <v>398</v>
      </c>
      <c r="B134" s="20" t="s">
        <v>283</v>
      </c>
      <c r="C134" s="214"/>
      <c r="G134" s="177" t="s">
        <v>631</v>
      </c>
      <c r="M134" s="20" t="s">
        <v>663</v>
      </c>
    </row>
    <row r="135" spans="1:13" x14ac:dyDescent="0.2">
      <c r="A135" s="50" t="s">
        <v>399</v>
      </c>
      <c r="B135" s="20" t="s">
        <v>283</v>
      </c>
      <c r="C135" s="214"/>
      <c r="G135" s="177" t="s">
        <v>632</v>
      </c>
      <c r="M135" s="20" t="s">
        <v>663</v>
      </c>
    </row>
    <row r="136" spans="1:13" x14ac:dyDescent="0.2">
      <c r="A136" s="50" t="s">
        <v>400</v>
      </c>
      <c r="B136" s="20" t="s">
        <v>283</v>
      </c>
      <c r="C136" s="214"/>
      <c r="G136" s="177" t="s">
        <v>633</v>
      </c>
      <c r="M136" s="20" t="s">
        <v>663</v>
      </c>
    </row>
    <row r="137" spans="1:13" x14ac:dyDescent="0.2">
      <c r="A137" s="50" t="s">
        <v>403</v>
      </c>
      <c r="B137" s="20" t="s">
        <v>283</v>
      </c>
      <c r="C137" s="214"/>
      <c r="G137" s="177" t="s">
        <v>634</v>
      </c>
      <c r="M137" s="20" t="s">
        <v>663</v>
      </c>
    </row>
    <row r="138" spans="1:13" x14ac:dyDescent="0.2">
      <c r="A138" s="50" t="s">
        <v>404</v>
      </c>
      <c r="B138" s="20" t="s">
        <v>283</v>
      </c>
      <c r="C138" s="214"/>
      <c r="G138" s="177" t="s">
        <v>635</v>
      </c>
      <c r="M138" s="20" t="s">
        <v>663</v>
      </c>
    </row>
    <row r="139" spans="1:13" x14ac:dyDescent="0.2">
      <c r="A139" s="50" t="s">
        <v>405</v>
      </c>
      <c r="B139" s="20" t="s">
        <v>485</v>
      </c>
      <c r="C139" s="214"/>
      <c r="G139" s="177" t="s">
        <v>636</v>
      </c>
      <c r="M139" s="20" t="s">
        <v>663</v>
      </c>
    </row>
    <row r="140" spans="1:13" x14ac:dyDescent="0.2">
      <c r="A140" s="50" t="s">
        <v>406</v>
      </c>
      <c r="B140" s="20" t="s">
        <v>485</v>
      </c>
      <c r="C140" s="214"/>
      <c r="G140" s="177" t="s">
        <v>637</v>
      </c>
      <c r="M140" s="20" t="s">
        <v>663</v>
      </c>
    </row>
    <row r="141" spans="1:13" x14ac:dyDescent="0.2">
      <c r="A141" s="50" t="s">
        <v>407</v>
      </c>
      <c r="B141" s="20" t="s">
        <v>485</v>
      </c>
      <c r="C141" s="214"/>
      <c r="G141" s="177" t="s">
        <v>638</v>
      </c>
      <c r="M141" s="20" t="s">
        <v>663</v>
      </c>
    </row>
    <row r="142" spans="1:13" x14ac:dyDescent="0.2">
      <c r="A142" s="50" t="s">
        <v>408</v>
      </c>
      <c r="B142" s="20" t="s">
        <v>485</v>
      </c>
      <c r="C142" s="214"/>
      <c r="G142" s="177" t="s">
        <v>639</v>
      </c>
      <c r="M142" s="20" t="s">
        <v>663</v>
      </c>
    </row>
    <row r="143" spans="1:13" x14ac:dyDescent="0.2">
      <c r="A143" s="50" t="s">
        <v>409</v>
      </c>
      <c r="B143" s="20" t="s">
        <v>485</v>
      </c>
      <c r="C143" s="214"/>
      <c r="G143" s="177" t="s">
        <v>640</v>
      </c>
      <c r="M143" s="20" t="s">
        <v>663</v>
      </c>
    </row>
    <row r="144" spans="1:13" x14ac:dyDescent="0.2">
      <c r="A144" s="50" t="s">
        <v>410</v>
      </c>
      <c r="B144" s="20" t="s">
        <v>485</v>
      </c>
      <c r="C144" s="214"/>
      <c r="G144" s="177" t="s">
        <v>641</v>
      </c>
      <c r="M144" s="20" t="s">
        <v>663</v>
      </c>
    </row>
    <row r="145" spans="1:13" x14ac:dyDescent="0.2">
      <c r="A145" s="50" t="s">
        <v>427</v>
      </c>
      <c r="B145" s="20" t="s">
        <v>485</v>
      </c>
      <c r="C145" s="214"/>
      <c r="G145" s="177" t="s">
        <v>642</v>
      </c>
      <c r="M145" s="20" t="s">
        <v>663</v>
      </c>
    </row>
    <row r="146" spans="1:13" x14ac:dyDescent="0.2">
      <c r="A146" s="177" t="s">
        <v>428</v>
      </c>
      <c r="B146" s="20" t="s">
        <v>485</v>
      </c>
      <c r="C146" s="214"/>
      <c r="G146" s="177" t="s">
        <v>643</v>
      </c>
      <c r="M146" s="20" t="s">
        <v>663</v>
      </c>
    </row>
    <row r="147" spans="1:13" x14ac:dyDescent="0.2">
      <c r="A147" s="20" t="s">
        <v>429</v>
      </c>
      <c r="B147" s="20" t="s">
        <v>485</v>
      </c>
      <c r="C147" s="214"/>
      <c r="G147" s="20" t="s">
        <v>644</v>
      </c>
      <c r="M147" s="20" t="s">
        <v>663</v>
      </c>
    </row>
    <row r="148" spans="1:13" x14ac:dyDescent="0.2">
      <c r="A148" s="20" t="s">
        <v>430</v>
      </c>
      <c r="B148" s="20" t="s">
        <v>485</v>
      </c>
      <c r="C148" s="214"/>
      <c r="G148" s="20" t="s">
        <v>645</v>
      </c>
      <c r="M148" s="20" t="s">
        <v>663</v>
      </c>
    </row>
    <row r="149" spans="1:13" x14ac:dyDescent="0.2">
      <c r="A149" s="20" t="s">
        <v>431</v>
      </c>
      <c r="B149" s="20" t="s">
        <v>282</v>
      </c>
      <c r="C149" s="214"/>
      <c r="G149" s="20" t="s">
        <v>646</v>
      </c>
      <c r="M149" s="20" t="s">
        <v>663</v>
      </c>
    </row>
    <row r="150" spans="1:13" x14ac:dyDescent="0.2">
      <c r="A150" s="20" t="s">
        <v>432</v>
      </c>
      <c r="B150" s="20" t="s">
        <v>282</v>
      </c>
      <c r="C150" s="214"/>
      <c r="G150" s="20" t="s">
        <v>647</v>
      </c>
      <c r="M150" s="20" t="s">
        <v>663</v>
      </c>
    </row>
    <row r="151" spans="1:13" x14ac:dyDescent="0.2">
      <c r="A151" s="20" t="s">
        <v>433</v>
      </c>
      <c r="B151" s="20" t="s">
        <v>282</v>
      </c>
      <c r="C151" s="214"/>
      <c r="G151" s="20" t="s">
        <v>648</v>
      </c>
      <c r="M151" s="20" t="s">
        <v>663</v>
      </c>
    </row>
    <row r="152" spans="1:13" x14ac:dyDescent="0.2">
      <c r="A152" s="20" t="s">
        <v>492</v>
      </c>
      <c r="B152" s="20" t="s">
        <v>282</v>
      </c>
      <c r="C152" s="214"/>
      <c r="G152" s="223" t="s">
        <v>687</v>
      </c>
      <c r="M152" s="20" t="s">
        <v>663</v>
      </c>
    </row>
    <row r="153" spans="1:13" x14ac:dyDescent="0.2">
      <c r="A153" s="20" t="s">
        <v>493</v>
      </c>
      <c r="B153" s="20" t="s">
        <v>282</v>
      </c>
      <c r="C153" s="214"/>
      <c r="G153" s="223" t="s">
        <v>688</v>
      </c>
      <c r="M153" s="20" t="s">
        <v>663</v>
      </c>
    </row>
    <row r="154" spans="1:13" x14ac:dyDescent="0.2">
      <c r="A154" s="20" t="s">
        <v>494</v>
      </c>
      <c r="B154" s="20" t="s">
        <v>282</v>
      </c>
      <c r="C154" s="214"/>
      <c r="G154" s="223" t="s">
        <v>689</v>
      </c>
      <c r="M154" s="20" t="s">
        <v>663</v>
      </c>
    </row>
    <row r="155" spans="1:13" x14ac:dyDescent="0.2">
      <c r="A155" s="20" t="s">
        <v>495</v>
      </c>
      <c r="B155" s="20" t="s">
        <v>282</v>
      </c>
      <c r="C155" s="214"/>
      <c r="G155" s="223" t="s">
        <v>690</v>
      </c>
      <c r="M155" s="20" t="s">
        <v>663</v>
      </c>
    </row>
    <row r="156" spans="1:13" x14ac:dyDescent="0.2">
      <c r="A156" s="20" t="s">
        <v>683</v>
      </c>
      <c r="B156" s="20" t="s">
        <v>679</v>
      </c>
      <c r="C156" s="214"/>
      <c r="G156" s="223" t="s">
        <v>685</v>
      </c>
    </row>
    <row r="157" spans="1:13" x14ac:dyDescent="0.2">
      <c r="A157" s="20" t="s">
        <v>684</v>
      </c>
      <c r="B157" s="20" t="s">
        <v>679</v>
      </c>
      <c r="C157" s="214"/>
      <c r="G157" s="223" t="s">
        <v>686</v>
      </c>
    </row>
    <row r="158" spans="1:13" x14ac:dyDescent="0.2">
      <c r="A158" s="20" t="s">
        <v>496</v>
      </c>
      <c r="B158" s="20" t="s">
        <v>113</v>
      </c>
      <c r="C158" s="214"/>
      <c r="G158" s="20" t="s">
        <v>649</v>
      </c>
      <c r="M158" s="20" t="s">
        <v>663</v>
      </c>
    </row>
    <row r="159" spans="1:13" x14ac:dyDescent="0.2">
      <c r="A159" s="20" t="s">
        <v>401</v>
      </c>
      <c r="B159" s="20" t="s">
        <v>113</v>
      </c>
      <c r="C159" s="214"/>
      <c r="G159" s="20" t="s">
        <v>650</v>
      </c>
      <c r="M159" s="20" t="s">
        <v>663</v>
      </c>
    </row>
    <row r="160" spans="1:13" x14ac:dyDescent="0.2">
      <c r="A160" s="20" t="s">
        <v>402</v>
      </c>
      <c r="B160" s="20" t="s">
        <v>113</v>
      </c>
      <c r="C160" s="214"/>
      <c r="G160" s="20" t="s">
        <v>651</v>
      </c>
      <c r="M160" s="20" t="s">
        <v>663</v>
      </c>
    </row>
    <row r="161" spans="1:13" x14ac:dyDescent="0.2">
      <c r="A161" s="20" t="s">
        <v>434</v>
      </c>
      <c r="B161" s="20" t="s">
        <v>113</v>
      </c>
      <c r="C161" s="214"/>
      <c r="G161" s="20" t="s">
        <v>652</v>
      </c>
      <c r="M161" s="20" t="s">
        <v>663</v>
      </c>
    </row>
    <row r="162" spans="1:13" x14ac:dyDescent="0.2">
      <c r="A162" s="20" t="s">
        <v>435</v>
      </c>
      <c r="B162" s="20" t="s">
        <v>113</v>
      </c>
      <c r="C162" s="214"/>
      <c r="G162" s="20" t="s">
        <v>653</v>
      </c>
      <c r="M162" s="20" t="s">
        <v>663</v>
      </c>
    </row>
    <row r="163" spans="1:13" x14ac:dyDescent="0.2">
      <c r="A163" s="20" t="s">
        <v>436</v>
      </c>
      <c r="B163" s="20" t="s">
        <v>113</v>
      </c>
      <c r="C163" s="214"/>
      <c r="G163" s="20" t="s">
        <v>654</v>
      </c>
      <c r="M163" s="20" t="s">
        <v>663</v>
      </c>
    </row>
    <row r="164" spans="1:13" x14ac:dyDescent="0.2">
      <c r="A164" s="20" t="s">
        <v>437</v>
      </c>
      <c r="B164" s="20" t="s">
        <v>113</v>
      </c>
      <c r="C164" s="214"/>
      <c r="G164" s="20" t="s">
        <v>655</v>
      </c>
      <c r="M164" s="20" t="s">
        <v>663</v>
      </c>
    </row>
    <row r="165" spans="1:13" x14ac:dyDescent="0.2">
      <c r="A165" s="20" t="s">
        <v>438</v>
      </c>
      <c r="B165" s="20" t="s">
        <v>113</v>
      </c>
      <c r="C165" s="214"/>
      <c r="G165" s="20" t="s">
        <v>656</v>
      </c>
      <c r="M165" s="20" t="s">
        <v>663</v>
      </c>
    </row>
    <row r="166" spans="1:13" x14ac:dyDescent="0.2">
      <c r="A166" s="20" t="s">
        <v>439</v>
      </c>
      <c r="B166" s="20" t="s">
        <v>113</v>
      </c>
      <c r="C166" s="214"/>
      <c r="G166" s="20" t="s">
        <v>657</v>
      </c>
      <c r="M166" s="20" t="s">
        <v>663</v>
      </c>
    </row>
    <row r="167" spans="1:13" x14ac:dyDescent="0.2">
      <c r="A167" s="20" t="s">
        <v>440</v>
      </c>
      <c r="B167" s="20" t="s">
        <v>113</v>
      </c>
      <c r="C167" s="214"/>
      <c r="G167" s="20" t="s">
        <v>658</v>
      </c>
      <c r="M167" s="20" t="s">
        <v>663</v>
      </c>
    </row>
    <row r="168" spans="1:13" x14ac:dyDescent="0.2">
      <c r="A168" s="20" t="s">
        <v>497</v>
      </c>
      <c r="B168" s="20" t="s">
        <v>365</v>
      </c>
      <c r="C168" s="214"/>
      <c r="G168" s="20" t="s">
        <v>659</v>
      </c>
      <c r="M168" s="20" t="s">
        <v>663</v>
      </c>
    </row>
    <row r="169" spans="1:13" x14ac:dyDescent="0.2">
      <c r="A169" s="20" t="s">
        <v>498</v>
      </c>
      <c r="B169" s="20" t="s">
        <v>361</v>
      </c>
      <c r="C169" s="214"/>
      <c r="G169" s="20" t="s">
        <v>660</v>
      </c>
      <c r="M169" s="20" t="s">
        <v>663</v>
      </c>
    </row>
    <row r="170" spans="1:13" x14ac:dyDescent="0.2">
      <c r="A170" s="20" t="s">
        <v>499</v>
      </c>
      <c r="B170" s="20" t="s">
        <v>361</v>
      </c>
      <c r="C170" s="214"/>
      <c r="G170" s="20" t="s">
        <v>661</v>
      </c>
      <c r="M170" s="20" t="s">
        <v>663</v>
      </c>
    </row>
    <row r="171" spans="1:13" x14ac:dyDescent="0.2">
      <c r="A171" s="20" t="s">
        <v>500</v>
      </c>
      <c r="B171" s="20" t="s">
        <v>361</v>
      </c>
      <c r="C171" s="214"/>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2" x14ac:dyDescent="0.2"/>
  <cols>
    <col min="1" max="2" width="0.88671875" style="203" customWidth="1"/>
    <col min="3" max="3" width="3.6640625" style="203" customWidth="1"/>
    <col min="4" max="4" width="12.6640625" style="203" customWidth="1"/>
    <col min="5" max="5" width="2.6640625" style="203" customWidth="1"/>
    <col min="6" max="6" width="12.77734375" style="203" customWidth="1"/>
    <col min="7" max="7" width="2.6640625" style="203" customWidth="1"/>
    <col min="8" max="8" width="12.77734375" style="203" customWidth="1"/>
    <col min="9" max="9" width="2.6640625" style="203" customWidth="1"/>
    <col min="10" max="10" width="15.77734375" style="203" customWidth="1"/>
    <col min="11" max="11" width="2.6640625" style="203" customWidth="1"/>
    <col min="12" max="12" width="15.77734375" style="203" customWidth="1"/>
    <col min="13" max="13" width="2.6640625" style="203" customWidth="1"/>
    <col min="14" max="14" width="15.77734375" style="203" customWidth="1"/>
    <col min="15" max="15" width="2.6640625" style="203" customWidth="1"/>
    <col min="16" max="16" width="15.77734375" style="203" customWidth="1"/>
    <col min="17" max="17" width="2.6640625" style="203" customWidth="1"/>
    <col min="18" max="18" width="15.77734375" style="203" customWidth="1"/>
    <col min="19" max="19" width="2.6640625" style="203" customWidth="1"/>
    <col min="20" max="20" width="12.77734375" style="203" customWidth="1"/>
    <col min="21" max="21" width="2.6640625" style="203" customWidth="1"/>
    <col min="22" max="22" width="15.77734375" style="203" customWidth="1"/>
    <col min="23" max="23" width="2.6640625" style="203" customWidth="1"/>
    <col min="24" max="24" width="2.33203125" style="203" customWidth="1"/>
    <col min="25" max="25" width="8.33203125" style="204" hidden="1" customWidth="1"/>
    <col min="26" max="26" width="9" style="204" hidden="1" customWidth="1"/>
    <col min="27" max="27" width="87.44140625" style="205" customWidth="1"/>
    <col min="28" max="28" width="9.44140625" style="203" bestFit="1" customWidth="1"/>
    <col min="29" max="16384" width="9" style="203"/>
  </cols>
  <sheetData>
    <row r="1" spans="2:27" s="56" customFormat="1" ht="30.6" customHeight="1" x14ac:dyDescent="0.2">
      <c r="B1" s="56">
        <v>1</v>
      </c>
      <c r="C1" s="53" t="s">
        <v>412</v>
      </c>
      <c r="W1" s="54" t="s">
        <v>463</v>
      </c>
      <c r="Y1" s="57"/>
      <c r="Z1" s="57"/>
      <c r="AA1" s="193"/>
    </row>
    <row r="2" spans="2:27" s="56" customFormat="1" ht="30" customHeight="1" x14ac:dyDescent="0.2">
      <c r="B2" s="246" t="s">
        <v>465</v>
      </c>
      <c r="C2" s="246"/>
      <c r="D2" s="246"/>
      <c r="E2" s="246"/>
      <c r="F2" s="246"/>
      <c r="G2" s="246"/>
      <c r="H2" s="246"/>
      <c r="I2" s="246"/>
      <c r="J2" s="246"/>
      <c r="K2" s="246"/>
      <c r="L2" s="246"/>
      <c r="M2" s="246"/>
      <c r="N2" s="246"/>
      <c r="O2" s="246"/>
      <c r="P2" s="246"/>
      <c r="Q2" s="246"/>
      <c r="R2" s="246"/>
      <c r="S2" s="246"/>
      <c r="T2" s="246"/>
      <c r="U2" s="246"/>
      <c r="V2" s="246"/>
      <c r="W2" s="246"/>
      <c r="Y2" s="58" t="s">
        <v>0</v>
      </c>
      <c r="Z2" s="58"/>
      <c r="AA2" s="193"/>
    </row>
    <row r="3" spans="2:27" s="56" customFormat="1" ht="16.8" customHeight="1" x14ac:dyDescent="0.2">
      <c r="W3" s="55" t="s">
        <v>467</v>
      </c>
      <c r="Y3" s="57" t="s">
        <v>1</v>
      </c>
      <c r="Z3" s="57"/>
      <c r="AA3" s="193"/>
    </row>
    <row r="4" spans="2:27" s="56" customFormat="1" ht="15" hidden="1" x14ac:dyDescent="0.2">
      <c r="D4" s="59" t="s">
        <v>2</v>
      </c>
      <c r="Y4" s="57"/>
      <c r="Z4" s="57"/>
      <c r="AA4" s="193"/>
    </row>
    <row r="5" spans="2:27" s="56" customFormat="1" ht="5.0999999999999996" hidden="1" customHeight="1" x14ac:dyDescent="0.2">
      <c r="D5" s="60"/>
      <c r="Y5" s="57"/>
      <c r="Z5" s="57"/>
      <c r="AA5" s="193"/>
    </row>
    <row r="6" spans="2:27" s="56" customFormat="1" ht="15" hidden="1" x14ac:dyDescent="0.2">
      <c r="D6" s="59" t="s">
        <v>3</v>
      </c>
      <c r="Y6" s="57"/>
      <c r="Z6" s="57"/>
      <c r="AA6" s="193"/>
    </row>
    <row r="7" spans="2:27" s="56" customFormat="1" ht="15" hidden="1" x14ac:dyDescent="0.2">
      <c r="Y7" s="57"/>
      <c r="Z7" s="57"/>
      <c r="AA7" s="193"/>
    </row>
    <row r="8" spans="2:27" s="56" customFormat="1" ht="5.4" customHeight="1" x14ac:dyDescent="0.2">
      <c r="Y8" s="57"/>
      <c r="Z8" s="57"/>
      <c r="AA8" s="193"/>
    </row>
    <row r="9" spans="2:27" s="61" customFormat="1" ht="15" x14ac:dyDescent="0.2">
      <c r="C9" s="61" t="s">
        <v>4</v>
      </c>
      <c r="Y9" s="57"/>
      <c r="Z9" s="57"/>
      <c r="AA9" s="62"/>
    </row>
    <row r="10" spans="2:27" s="56" customFormat="1" ht="5.0999999999999996" customHeight="1" x14ac:dyDescent="0.2">
      <c r="Y10" s="57"/>
      <c r="Z10" s="57"/>
      <c r="AA10" s="193"/>
    </row>
    <row r="11" spans="2:27" s="56" customFormat="1" ht="15" x14ac:dyDescent="0.2">
      <c r="C11" s="99" t="s">
        <v>5</v>
      </c>
      <c r="Y11" s="57"/>
      <c r="Z11" s="57"/>
      <c r="AA11" s="193"/>
    </row>
    <row r="12" spans="2:27" s="56" customFormat="1" ht="8.4" customHeight="1" thickBot="1" x14ac:dyDescent="0.25">
      <c r="Y12" s="57"/>
      <c r="Z12" s="57"/>
      <c r="AA12" s="193"/>
    </row>
    <row r="13" spans="2:27" s="56" customFormat="1" ht="15.6" thickBot="1" x14ac:dyDescent="0.25">
      <c r="C13" s="247"/>
      <c r="D13" s="248"/>
      <c r="F13" s="56" t="s">
        <v>6</v>
      </c>
      <c r="Y13" s="57"/>
      <c r="Z13" s="57"/>
      <c r="AA13" s="193"/>
    </row>
    <row r="14" spans="2:27" s="56" customFormat="1" ht="5.0999999999999996" customHeight="1" thickBot="1" x14ac:dyDescent="0.25">
      <c r="Y14" s="57"/>
      <c r="Z14" s="57"/>
      <c r="AA14" s="193"/>
    </row>
    <row r="15" spans="2:27" s="56" customFormat="1" ht="15.6" thickBot="1" x14ac:dyDescent="0.25">
      <c r="C15" s="249"/>
      <c r="D15" s="250"/>
      <c r="F15" s="56" t="s">
        <v>7</v>
      </c>
      <c r="Y15" s="57"/>
      <c r="Z15" s="57"/>
      <c r="AA15" s="193"/>
    </row>
    <row r="16" spans="2:27" s="56" customFormat="1" ht="5.0999999999999996" customHeight="1" x14ac:dyDescent="0.2">
      <c r="Y16" s="57"/>
      <c r="Z16" s="57"/>
      <c r="AA16" s="193"/>
    </row>
    <row r="17" spans="2:27" s="56" customFormat="1" ht="10.8" customHeight="1" x14ac:dyDescent="0.2">
      <c r="Y17" s="57"/>
      <c r="Z17" s="57"/>
      <c r="AA17" s="193"/>
    </row>
    <row r="18" spans="2:27" s="56" customFormat="1" ht="5.0999999999999996"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93"/>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93"/>
    </row>
    <row r="20" spans="2:27" s="56" customFormat="1" ht="5.0999999999999996"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93"/>
    </row>
    <row r="21" spans="2:27" s="56" customFormat="1" ht="15.6"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93"/>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93"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93"/>
    </row>
    <row r="24" spans="2:27" s="56" customFormat="1" ht="15" x14ac:dyDescent="0.2">
      <c r="Y24" s="57"/>
      <c r="Z24" s="57"/>
      <c r="AA24" s="193"/>
    </row>
    <row r="25" spans="2:27" s="56" customFormat="1" ht="5.0999999999999996" customHeight="1" x14ac:dyDescent="0.2">
      <c r="B25" s="192"/>
      <c r="C25" s="192"/>
      <c r="D25" s="192"/>
      <c r="E25" s="192"/>
      <c r="F25" s="192"/>
      <c r="G25" s="192"/>
      <c r="H25" s="192"/>
      <c r="I25" s="192"/>
      <c r="J25" s="192"/>
      <c r="K25" s="192"/>
      <c r="L25" s="192"/>
      <c r="M25" s="192"/>
      <c r="N25" s="192"/>
      <c r="O25" s="192"/>
      <c r="P25" s="192"/>
      <c r="Q25" s="192"/>
      <c r="R25" s="192"/>
      <c r="S25" s="192"/>
      <c r="T25" s="192"/>
      <c r="U25" s="192"/>
      <c r="V25" s="192"/>
      <c r="W25" s="192"/>
      <c r="Y25" s="57"/>
      <c r="Z25" s="57"/>
      <c r="AA25" s="193"/>
    </row>
    <row r="26" spans="2:27" s="56" customFormat="1" ht="15" x14ac:dyDescent="0.2">
      <c r="B26" s="192"/>
      <c r="C26" s="192" t="s">
        <v>12</v>
      </c>
      <c r="D26" s="192"/>
      <c r="E26" s="192"/>
      <c r="F26" s="192"/>
      <c r="G26" s="192"/>
      <c r="H26" s="192"/>
      <c r="I26" s="192"/>
      <c r="J26" s="192"/>
      <c r="K26" s="192"/>
      <c r="L26" s="192"/>
      <c r="M26" s="192"/>
      <c r="N26" s="192"/>
      <c r="O26" s="192"/>
      <c r="P26" s="192"/>
      <c r="Q26" s="192"/>
      <c r="R26" s="192"/>
      <c r="S26" s="192"/>
      <c r="T26" s="192"/>
      <c r="U26" s="192"/>
      <c r="V26" s="192"/>
      <c r="W26" s="192"/>
      <c r="Y26" s="57"/>
      <c r="Z26" s="57"/>
      <c r="AA26" s="193"/>
    </row>
    <row r="27" spans="2:27" s="56" customFormat="1" ht="5.0999999999999996" customHeight="1" x14ac:dyDescent="0.2">
      <c r="B27" s="192"/>
      <c r="C27" s="192"/>
      <c r="D27" s="192"/>
      <c r="E27" s="192"/>
      <c r="F27" s="192"/>
      <c r="G27" s="192"/>
      <c r="H27" s="192"/>
      <c r="I27" s="192"/>
      <c r="J27" s="192"/>
      <c r="K27" s="192"/>
      <c r="L27" s="192"/>
      <c r="M27" s="192"/>
      <c r="N27" s="192"/>
      <c r="O27" s="192"/>
      <c r="P27" s="192"/>
      <c r="Q27" s="192"/>
      <c r="R27" s="192"/>
      <c r="S27" s="192"/>
      <c r="T27" s="192"/>
      <c r="U27" s="192"/>
      <c r="V27" s="192"/>
      <c r="W27" s="192"/>
      <c r="Y27" s="57"/>
      <c r="Z27" s="57"/>
      <c r="AA27" s="193"/>
    </row>
    <row r="28" spans="2:27" s="56" customFormat="1" ht="15" x14ac:dyDescent="0.2">
      <c r="B28" s="192"/>
      <c r="C28" s="192"/>
      <c r="D28" s="192"/>
      <c r="E28" s="192"/>
      <c r="F28" s="192"/>
      <c r="G28" s="192"/>
      <c r="H28" s="192"/>
      <c r="I28" s="192"/>
      <c r="J28" s="192"/>
      <c r="K28" s="192"/>
      <c r="L28" s="192"/>
      <c r="M28" s="192"/>
      <c r="N28" s="192"/>
      <c r="O28" s="192"/>
      <c r="P28" s="192"/>
      <c r="Q28" s="192"/>
      <c r="R28" s="192"/>
      <c r="S28" s="192"/>
      <c r="T28" s="192"/>
      <c r="U28" s="192"/>
      <c r="V28" s="192"/>
      <c r="W28" s="192"/>
      <c r="Y28" s="57"/>
      <c r="Z28" s="57"/>
      <c r="AA28" s="193"/>
    </row>
    <row r="29" spans="2:27" s="56" customFormat="1" ht="15" x14ac:dyDescent="0.2">
      <c r="B29" s="192"/>
      <c r="C29" s="192" t="s">
        <v>13</v>
      </c>
      <c r="D29" s="192"/>
      <c r="E29" s="192"/>
      <c r="F29" s="192"/>
      <c r="G29" s="192"/>
      <c r="H29" s="192"/>
      <c r="I29" s="192"/>
      <c r="J29" s="192"/>
      <c r="K29" s="192"/>
      <c r="L29" s="192"/>
      <c r="M29" s="192"/>
      <c r="N29" s="192"/>
      <c r="O29" s="192"/>
      <c r="P29" s="192"/>
      <c r="Q29" s="192"/>
      <c r="R29" s="192"/>
      <c r="S29" s="192"/>
      <c r="T29" s="192"/>
      <c r="U29" s="192"/>
      <c r="V29" s="192"/>
      <c r="W29" s="192"/>
      <c r="Y29" s="57"/>
      <c r="Z29" s="57"/>
      <c r="AA29" s="193"/>
    </row>
    <row r="30" spans="2:27" s="56" customFormat="1" ht="5.0999999999999996" customHeight="1" thickBot="1" x14ac:dyDescent="0.25">
      <c r="B30" s="192"/>
      <c r="C30" s="67"/>
      <c r="D30" s="192"/>
      <c r="E30" s="192"/>
      <c r="F30" s="192"/>
      <c r="G30" s="192"/>
      <c r="H30" s="192"/>
      <c r="I30" s="192"/>
      <c r="J30" s="192"/>
      <c r="K30" s="192"/>
      <c r="L30" s="192"/>
      <c r="M30" s="192"/>
      <c r="N30" s="192"/>
      <c r="O30" s="192"/>
      <c r="P30" s="192"/>
      <c r="Q30" s="192"/>
      <c r="R30" s="192"/>
      <c r="S30" s="192"/>
      <c r="T30" s="192"/>
      <c r="U30" s="192"/>
      <c r="V30" s="192"/>
      <c r="W30" s="192"/>
      <c r="Y30" s="57"/>
      <c r="Z30" s="57"/>
      <c r="AA30" s="193"/>
    </row>
    <row r="31" spans="2:27" s="56" customFormat="1" ht="18" customHeight="1" thickBot="1" x14ac:dyDescent="0.25">
      <c r="B31" s="192"/>
      <c r="C31" s="68" t="s">
        <v>9</v>
      </c>
      <c r="D31" s="192" t="s">
        <v>14</v>
      </c>
      <c r="E31" s="192"/>
      <c r="F31" s="239"/>
      <c r="G31" s="240"/>
      <c r="H31" s="240"/>
      <c r="I31" s="240"/>
      <c r="J31" s="241"/>
      <c r="K31" s="192"/>
      <c r="L31" s="192"/>
      <c r="M31" s="192"/>
      <c r="N31" s="192"/>
      <c r="O31" s="192"/>
      <c r="P31" s="192"/>
      <c r="Q31" s="192"/>
      <c r="R31" s="192"/>
      <c r="S31" s="192"/>
      <c r="T31" s="192"/>
      <c r="U31" s="192"/>
      <c r="V31" s="192"/>
      <c r="W31" s="192"/>
      <c r="Y31" s="57"/>
      <c r="Z31" s="57"/>
      <c r="AA31" s="193" t="s">
        <v>451</v>
      </c>
    </row>
    <row r="32" spans="2:27" s="56" customFormat="1" ht="5.0999999999999996" customHeight="1" thickBot="1" x14ac:dyDescent="0.25">
      <c r="B32" s="192"/>
      <c r="C32" s="67"/>
      <c r="D32" s="192"/>
      <c r="E32" s="192"/>
      <c r="F32" s="192"/>
      <c r="G32" s="192"/>
      <c r="H32" s="192"/>
      <c r="I32" s="192"/>
      <c r="J32" s="192"/>
      <c r="K32" s="192"/>
      <c r="L32" s="192"/>
      <c r="M32" s="192"/>
      <c r="N32" s="192"/>
      <c r="O32" s="192"/>
      <c r="P32" s="192"/>
      <c r="Q32" s="192"/>
      <c r="R32" s="192"/>
      <c r="S32" s="192"/>
      <c r="T32" s="192"/>
      <c r="U32" s="192"/>
      <c r="V32" s="192"/>
      <c r="W32" s="192"/>
      <c r="Y32" s="57"/>
      <c r="Z32" s="57"/>
      <c r="AA32" s="193"/>
    </row>
    <row r="33" spans="2:27" s="56" customFormat="1" ht="18" customHeight="1" thickBot="1" x14ac:dyDescent="0.25">
      <c r="B33" s="192"/>
      <c r="C33" s="68" t="s">
        <v>9</v>
      </c>
      <c r="D33" s="192" t="s">
        <v>15</v>
      </c>
      <c r="E33" s="192"/>
      <c r="F33" s="69"/>
      <c r="G33" s="70" t="s">
        <v>448</v>
      </c>
      <c r="H33" s="69"/>
      <c r="I33" s="192"/>
      <c r="J33" s="192"/>
      <c r="K33" s="192"/>
      <c r="L33" s="192"/>
      <c r="M33" s="192"/>
      <c r="N33" s="192"/>
      <c r="O33" s="192"/>
      <c r="P33" s="192"/>
      <c r="Q33" s="192"/>
      <c r="R33" s="192"/>
      <c r="S33" s="192"/>
      <c r="T33" s="192"/>
      <c r="U33" s="192"/>
      <c r="V33" s="192"/>
      <c r="W33" s="192"/>
      <c r="Y33" s="57"/>
      <c r="Z33" s="57"/>
      <c r="AA33" s="193" t="s">
        <v>452</v>
      </c>
    </row>
    <row r="34" spans="2:27" s="56" customFormat="1" ht="5.0999999999999996" customHeight="1" thickBot="1" x14ac:dyDescent="0.25">
      <c r="B34" s="192"/>
      <c r="C34" s="67"/>
      <c r="D34" s="192"/>
      <c r="E34" s="192"/>
      <c r="F34" s="192"/>
      <c r="G34" s="192"/>
      <c r="H34" s="192"/>
      <c r="I34" s="192"/>
      <c r="J34" s="192"/>
      <c r="K34" s="192"/>
      <c r="L34" s="192"/>
      <c r="M34" s="192"/>
      <c r="N34" s="192"/>
      <c r="O34" s="192"/>
      <c r="P34" s="192"/>
      <c r="Q34" s="192"/>
      <c r="R34" s="192"/>
      <c r="S34" s="192"/>
      <c r="T34" s="192"/>
      <c r="U34" s="192"/>
      <c r="V34" s="192"/>
      <c r="W34" s="192"/>
      <c r="Y34" s="57"/>
      <c r="Z34" s="57"/>
      <c r="AA34" s="193"/>
    </row>
    <row r="35" spans="2:27" s="56" customFormat="1" ht="18" customHeight="1" thickBot="1" x14ac:dyDescent="0.25">
      <c r="B35" s="192"/>
      <c r="C35" s="68" t="s">
        <v>9</v>
      </c>
      <c r="D35" s="192" t="s">
        <v>16</v>
      </c>
      <c r="E35" s="192"/>
      <c r="F35" s="71"/>
      <c r="G35" s="192"/>
      <c r="H35" s="192" t="s">
        <v>11</v>
      </c>
      <c r="I35" s="192"/>
      <c r="J35" s="192"/>
      <c r="K35" s="192"/>
      <c r="L35" s="192" t="s">
        <v>17</v>
      </c>
      <c r="M35" s="192"/>
      <c r="N35" s="192"/>
      <c r="O35" s="192"/>
      <c r="P35" s="192"/>
      <c r="Q35" s="192"/>
      <c r="R35" s="192"/>
      <c r="S35" s="192"/>
      <c r="T35" s="192"/>
      <c r="U35" s="192"/>
      <c r="V35" s="192"/>
      <c r="W35" s="192"/>
      <c r="Y35" s="57"/>
      <c r="Z35" s="57"/>
      <c r="AA35" s="193" t="s">
        <v>453</v>
      </c>
    </row>
    <row r="36" spans="2:27" s="56" customFormat="1" ht="5.0999999999999996" customHeight="1" thickBot="1" x14ac:dyDescent="0.25">
      <c r="B36" s="192"/>
      <c r="C36" s="67"/>
      <c r="D36" s="192"/>
      <c r="E36" s="192"/>
      <c r="F36" s="192"/>
      <c r="G36" s="192"/>
      <c r="H36" s="192"/>
      <c r="I36" s="192"/>
      <c r="J36" s="192"/>
      <c r="K36" s="192"/>
      <c r="L36" s="192"/>
      <c r="M36" s="192"/>
      <c r="N36" s="192"/>
      <c r="O36" s="192"/>
      <c r="P36" s="192"/>
      <c r="Q36" s="192"/>
      <c r="R36" s="192"/>
      <c r="S36" s="192"/>
      <c r="T36" s="192"/>
      <c r="U36" s="192"/>
      <c r="V36" s="192"/>
      <c r="W36" s="192"/>
      <c r="Y36" s="57"/>
      <c r="Z36" s="57"/>
      <c r="AA36" s="193"/>
    </row>
    <row r="37" spans="2:27" s="56" customFormat="1" ht="18" customHeight="1" thickBot="1" x14ac:dyDescent="0.25">
      <c r="B37" s="192"/>
      <c r="C37" s="68" t="s">
        <v>9</v>
      </c>
      <c r="D37" s="192" t="s">
        <v>18</v>
      </c>
      <c r="E37" s="192"/>
      <c r="F37" s="239"/>
      <c r="G37" s="240"/>
      <c r="H37" s="240"/>
      <c r="I37" s="240"/>
      <c r="J37" s="241"/>
      <c r="K37" s="192"/>
      <c r="L37" s="192" t="s">
        <v>19</v>
      </c>
      <c r="M37" s="192"/>
      <c r="N37" s="192"/>
      <c r="O37" s="192"/>
      <c r="P37" s="192"/>
      <c r="Q37" s="192"/>
      <c r="R37" s="192"/>
      <c r="S37" s="192"/>
      <c r="T37" s="192"/>
      <c r="U37" s="192"/>
      <c r="V37" s="192"/>
      <c r="W37" s="192"/>
      <c r="Y37" s="57"/>
      <c r="Z37" s="57"/>
      <c r="AA37" s="193" t="s">
        <v>454</v>
      </c>
    </row>
    <row r="38" spans="2:27" s="56" customFormat="1" ht="5.0999999999999996" customHeight="1" thickBot="1" x14ac:dyDescent="0.25">
      <c r="B38" s="192"/>
      <c r="C38" s="67"/>
      <c r="D38" s="192"/>
      <c r="E38" s="192"/>
      <c r="F38" s="192"/>
      <c r="G38" s="192"/>
      <c r="H38" s="192"/>
      <c r="I38" s="192"/>
      <c r="J38" s="192"/>
      <c r="K38" s="192"/>
      <c r="L38" s="192"/>
      <c r="M38" s="192"/>
      <c r="N38" s="192"/>
      <c r="O38" s="192"/>
      <c r="P38" s="192"/>
      <c r="Q38" s="192"/>
      <c r="R38" s="192"/>
      <c r="S38" s="192"/>
      <c r="T38" s="192"/>
      <c r="U38" s="192"/>
      <c r="V38" s="192"/>
      <c r="W38" s="192"/>
      <c r="Y38" s="57"/>
      <c r="Z38" s="57"/>
      <c r="AA38" s="193"/>
    </row>
    <row r="39" spans="2:27" s="56" customFormat="1" ht="18" customHeight="1" thickBot="1" x14ac:dyDescent="0.25">
      <c r="B39" s="192"/>
      <c r="C39" s="68" t="s">
        <v>9</v>
      </c>
      <c r="D39" s="192" t="s">
        <v>20</v>
      </c>
      <c r="E39" s="192"/>
      <c r="F39" s="242"/>
      <c r="G39" s="243"/>
      <c r="H39" s="243"/>
      <c r="I39" s="243"/>
      <c r="J39" s="244"/>
      <c r="K39" s="192"/>
      <c r="L39" s="192" t="s">
        <v>21</v>
      </c>
      <c r="M39" s="192"/>
      <c r="N39" s="192"/>
      <c r="O39" s="192"/>
      <c r="P39" s="192" t="s">
        <v>22</v>
      </c>
      <c r="Q39" s="192"/>
      <c r="R39" s="192"/>
      <c r="S39" s="192"/>
      <c r="T39" s="192"/>
      <c r="U39" s="192"/>
      <c r="V39" s="192"/>
      <c r="W39" s="192"/>
      <c r="Y39" s="57"/>
      <c r="Z39" s="57"/>
      <c r="AA39" s="193" t="s">
        <v>455</v>
      </c>
    </row>
    <row r="40" spans="2:27" s="56" customFormat="1" ht="5.0999999999999996" customHeight="1" thickBot="1" x14ac:dyDescent="0.25">
      <c r="B40" s="192"/>
      <c r="C40" s="72"/>
      <c r="D40" s="192"/>
      <c r="E40" s="192"/>
      <c r="F40" s="192"/>
      <c r="G40" s="192"/>
      <c r="H40" s="192"/>
      <c r="I40" s="192"/>
      <c r="J40" s="192"/>
      <c r="K40" s="192"/>
      <c r="L40" s="192"/>
      <c r="M40" s="192"/>
      <c r="N40" s="192"/>
      <c r="O40" s="192"/>
      <c r="P40" s="192"/>
      <c r="Q40" s="192"/>
      <c r="R40" s="192"/>
      <c r="S40" s="192"/>
      <c r="T40" s="192"/>
      <c r="U40" s="192"/>
      <c r="V40" s="192"/>
      <c r="W40" s="192"/>
      <c r="Y40" s="57"/>
      <c r="Z40" s="57"/>
      <c r="AA40" s="193"/>
    </row>
    <row r="41" spans="2:27" s="56" customFormat="1" ht="18" customHeight="1" thickBot="1" x14ac:dyDescent="0.25">
      <c r="B41" s="192"/>
      <c r="C41" s="72"/>
      <c r="D41" s="192" t="s">
        <v>23</v>
      </c>
      <c r="E41" s="192"/>
      <c r="F41" s="242"/>
      <c r="G41" s="243"/>
      <c r="H41" s="243"/>
      <c r="I41" s="243"/>
      <c r="J41" s="244"/>
      <c r="K41" s="192"/>
      <c r="L41" s="192" t="s">
        <v>24</v>
      </c>
      <c r="M41" s="192"/>
      <c r="N41" s="192"/>
      <c r="O41" s="192"/>
      <c r="P41" s="192" t="s">
        <v>25</v>
      </c>
      <c r="Q41" s="192"/>
      <c r="R41" s="192"/>
      <c r="S41" s="192"/>
      <c r="T41" s="192"/>
      <c r="U41" s="192"/>
      <c r="V41" s="192"/>
      <c r="W41" s="192"/>
      <c r="Y41" s="57"/>
      <c r="Z41" s="57"/>
      <c r="AA41" s="193"/>
    </row>
    <row r="42" spans="2:27" s="56" customFormat="1" ht="5.0999999999999996" customHeight="1" x14ac:dyDescent="0.2">
      <c r="B42" s="192"/>
      <c r="C42" s="72"/>
      <c r="D42" s="192"/>
      <c r="E42" s="192"/>
      <c r="F42" s="192"/>
      <c r="G42" s="192"/>
      <c r="H42" s="192"/>
      <c r="I42" s="192"/>
      <c r="J42" s="192"/>
      <c r="K42" s="192"/>
      <c r="L42" s="192"/>
      <c r="M42" s="192"/>
      <c r="N42" s="192"/>
      <c r="O42" s="192"/>
      <c r="P42" s="192"/>
      <c r="Q42" s="192"/>
      <c r="R42" s="192"/>
      <c r="S42" s="192"/>
      <c r="T42" s="192"/>
      <c r="U42" s="192"/>
      <c r="V42" s="192"/>
      <c r="W42" s="192"/>
      <c r="Y42" s="57"/>
      <c r="Z42" s="57"/>
      <c r="AA42" s="193"/>
    </row>
    <row r="43" spans="2:27" s="56" customFormat="1" ht="6.6" customHeight="1" x14ac:dyDescent="0.2">
      <c r="B43" s="192"/>
      <c r="C43" s="72"/>
      <c r="D43" s="192"/>
      <c r="E43" s="192"/>
      <c r="F43" s="192"/>
      <c r="G43" s="192"/>
      <c r="H43" s="192"/>
      <c r="I43" s="192"/>
      <c r="J43" s="192"/>
      <c r="K43" s="192"/>
      <c r="L43" s="192"/>
      <c r="M43" s="192"/>
      <c r="N43" s="192"/>
      <c r="O43" s="192"/>
      <c r="P43" s="192"/>
      <c r="Q43" s="192"/>
      <c r="R43" s="192"/>
      <c r="S43" s="192"/>
      <c r="T43" s="192"/>
      <c r="U43" s="192"/>
      <c r="V43" s="192"/>
      <c r="W43" s="192"/>
      <c r="Y43" s="57"/>
      <c r="Z43" s="57"/>
      <c r="AA43" s="193"/>
    </row>
    <row r="44" spans="2:27" s="56" customFormat="1" ht="7.8" customHeight="1" x14ac:dyDescent="0.2">
      <c r="B44" s="192"/>
      <c r="C44" s="72"/>
      <c r="D44" s="192"/>
      <c r="E44" s="192"/>
      <c r="F44" s="192"/>
      <c r="G44" s="192"/>
      <c r="H44" s="192"/>
      <c r="I44" s="192"/>
      <c r="J44" s="192"/>
      <c r="K44" s="192"/>
      <c r="L44" s="192"/>
      <c r="M44" s="192"/>
      <c r="N44" s="192"/>
      <c r="O44" s="192"/>
      <c r="P44" s="192"/>
      <c r="Q44" s="192"/>
      <c r="R44" s="192"/>
      <c r="S44" s="192"/>
      <c r="T44" s="192"/>
      <c r="U44" s="192"/>
      <c r="V44" s="192"/>
      <c r="W44" s="192"/>
      <c r="Y44" s="57"/>
      <c r="Z44" s="57"/>
      <c r="AA44" s="193"/>
    </row>
    <row r="45" spans="2:27" s="56" customFormat="1" ht="15" x14ac:dyDescent="0.2">
      <c r="B45" s="192"/>
      <c r="C45" s="192" t="s">
        <v>26</v>
      </c>
      <c r="D45" s="192"/>
      <c r="E45" s="192"/>
      <c r="F45" s="192"/>
      <c r="G45" s="192"/>
      <c r="H45" s="192"/>
      <c r="I45" s="192"/>
      <c r="J45" s="192"/>
      <c r="K45" s="192"/>
      <c r="L45" s="192"/>
      <c r="M45" s="192"/>
      <c r="N45" s="192"/>
      <c r="O45" s="192"/>
      <c r="P45" s="192"/>
      <c r="Q45" s="192"/>
      <c r="R45" s="192"/>
      <c r="S45" s="192"/>
      <c r="T45" s="192"/>
      <c r="U45" s="192"/>
      <c r="V45" s="192"/>
      <c r="W45" s="192"/>
      <c r="Y45" s="57"/>
      <c r="Z45" s="57"/>
      <c r="AA45" s="193"/>
    </row>
    <row r="46" spans="2:27" s="56" customFormat="1" ht="5.0999999999999996" customHeight="1" x14ac:dyDescent="0.2">
      <c r="B46" s="192"/>
      <c r="C46" s="192"/>
      <c r="D46" s="192"/>
      <c r="E46" s="192"/>
      <c r="F46" s="192"/>
      <c r="G46" s="192"/>
      <c r="H46" s="192"/>
      <c r="I46" s="192"/>
      <c r="J46" s="192"/>
      <c r="K46" s="192"/>
      <c r="L46" s="192"/>
      <c r="M46" s="192"/>
      <c r="N46" s="192"/>
      <c r="O46" s="192"/>
      <c r="P46" s="192"/>
      <c r="Q46" s="192"/>
      <c r="R46" s="192"/>
      <c r="S46" s="192"/>
      <c r="T46" s="192"/>
      <c r="U46" s="192"/>
      <c r="V46" s="192"/>
      <c r="W46" s="192"/>
      <c r="Y46" s="57"/>
      <c r="Z46" s="57"/>
      <c r="AA46" s="193"/>
    </row>
    <row r="47" spans="2:27" s="56" customFormat="1" ht="15" x14ac:dyDescent="0.2">
      <c r="B47" s="192"/>
      <c r="C47" s="192"/>
      <c r="D47" s="73" t="s">
        <v>27</v>
      </c>
      <c r="E47" s="192"/>
      <c r="F47" s="192"/>
      <c r="G47" s="192"/>
      <c r="H47" s="192"/>
      <c r="I47" s="192"/>
      <c r="J47" s="192"/>
      <c r="K47" s="192"/>
      <c r="L47" s="192"/>
      <c r="M47" s="192"/>
      <c r="N47" s="192"/>
      <c r="O47" s="192"/>
      <c r="P47" s="192"/>
      <c r="Q47" s="192"/>
      <c r="R47" s="192"/>
      <c r="S47" s="192"/>
      <c r="T47" s="192"/>
      <c r="U47" s="192"/>
      <c r="V47" s="192"/>
      <c r="W47" s="192"/>
      <c r="Y47" s="57"/>
      <c r="Z47" s="57"/>
      <c r="AA47" s="193"/>
    </row>
    <row r="48" spans="2:27" s="56" customFormat="1" ht="7.2" customHeight="1" x14ac:dyDescent="0.2">
      <c r="B48" s="192"/>
      <c r="C48" s="192"/>
      <c r="D48" s="74"/>
      <c r="E48" s="192"/>
      <c r="F48" s="192"/>
      <c r="G48" s="192"/>
      <c r="H48" s="192"/>
      <c r="I48" s="192"/>
      <c r="J48" s="192"/>
      <c r="K48" s="192"/>
      <c r="L48" s="192"/>
      <c r="M48" s="192"/>
      <c r="N48" s="192"/>
      <c r="O48" s="192"/>
      <c r="P48" s="192"/>
      <c r="Q48" s="192"/>
      <c r="R48" s="192"/>
      <c r="S48" s="192"/>
      <c r="T48" s="192"/>
      <c r="U48" s="192"/>
      <c r="V48" s="192"/>
      <c r="W48" s="192"/>
      <c r="Y48" s="57"/>
      <c r="Z48" s="57"/>
      <c r="AA48" s="193"/>
    </row>
    <row r="49" spans="2:27" s="56" customFormat="1" ht="7.8" customHeight="1" x14ac:dyDescent="0.2">
      <c r="B49" s="192"/>
      <c r="C49" s="72"/>
      <c r="D49" s="192"/>
      <c r="E49" s="192"/>
      <c r="F49" s="192"/>
      <c r="G49" s="192"/>
      <c r="H49" s="192"/>
      <c r="I49" s="192"/>
      <c r="J49" s="192"/>
      <c r="K49" s="192"/>
      <c r="L49" s="192"/>
      <c r="M49" s="192"/>
      <c r="N49" s="192"/>
      <c r="O49" s="192"/>
      <c r="P49" s="192"/>
      <c r="Q49" s="192"/>
      <c r="R49" s="192"/>
      <c r="S49" s="192"/>
      <c r="T49" s="192"/>
      <c r="U49" s="192"/>
      <c r="V49" s="192"/>
      <c r="W49" s="192"/>
      <c r="Y49" s="57"/>
      <c r="Z49" s="57"/>
      <c r="AA49" s="193"/>
    </row>
    <row r="50" spans="2:27" s="56" customFormat="1" ht="15" x14ac:dyDescent="0.2">
      <c r="B50" s="192"/>
      <c r="C50" s="75" t="s">
        <v>28</v>
      </c>
      <c r="D50" s="192" t="s">
        <v>29</v>
      </c>
      <c r="E50" s="192"/>
      <c r="F50" s="192"/>
      <c r="G50" s="192"/>
      <c r="H50" s="192"/>
      <c r="I50" s="192"/>
      <c r="J50" s="192"/>
      <c r="K50" s="192"/>
      <c r="L50" s="192"/>
      <c r="M50" s="192"/>
      <c r="N50" s="192"/>
      <c r="O50" s="192"/>
      <c r="P50" s="192"/>
      <c r="Q50" s="192"/>
      <c r="R50" s="192"/>
      <c r="S50" s="192"/>
      <c r="T50" s="192"/>
      <c r="U50" s="192"/>
      <c r="V50" s="192"/>
      <c r="W50" s="192"/>
      <c r="Y50" s="57"/>
      <c r="Z50" s="57"/>
      <c r="AA50" s="193"/>
    </row>
    <row r="51" spans="2:27" s="56" customFormat="1" ht="5.0999999999999996" customHeight="1" x14ac:dyDescent="0.2">
      <c r="B51" s="192"/>
      <c r="C51" s="192"/>
      <c r="D51" s="192"/>
      <c r="E51" s="192"/>
      <c r="F51" s="192"/>
      <c r="G51" s="192"/>
      <c r="H51" s="192"/>
      <c r="I51" s="192"/>
      <c r="J51" s="192"/>
      <c r="K51" s="192"/>
      <c r="L51" s="192"/>
      <c r="M51" s="192"/>
      <c r="N51" s="192"/>
      <c r="O51" s="192"/>
      <c r="P51" s="192"/>
      <c r="Q51" s="192"/>
      <c r="R51" s="192"/>
      <c r="S51" s="192"/>
      <c r="T51" s="192"/>
      <c r="U51" s="192"/>
      <c r="V51" s="192"/>
      <c r="W51" s="192"/>
      <c r="Y51" s="57"/>
      <c r="Z51" s="57"/>
      <c r="AA51" s="193"/>
    </row>
    <row r="52" spans="2:27" s="56" customFormat="1" ht="34.200000000000003" customHeight="1" x14ac:dyDescent="0.2">
      <c r="B52" s="192"/>
      <c r="C52" s="72"/>
      <c r="D52" s="251" t="s">
        <v>30</v>
      </c>
      <c r="E52" s="252"/>
      <c r="F52" s="252"/>
      <c r="G52" s="252"/>
      <c r="H52" s="252"/>
      <c r="I52" s="252"/>
      <c r="J52" s="252"/>
      <c r="K52" s="252"/>
      <c r="L52" s="252"/>
      <c r="M52" s="252"/>
      <c r="N52" s="252"/>
      <c r="O52" s="252"/>
      <c r="P52" s="252"/>
      <c r="Q52" s="252"/>
      <c r="R52" s="252"/>
      <c r="S52" s="252"/>
      <c r="T52" s="252"/>
      <c r="U52" s="252"/>
      <c r="V52" s="252"/>
      <c r="W52" s="192"/>
      <c r="Y52" s="57"/>
      <c r="Z52" s="57"/>
      <c r="AA52" s="193"/>
    </row>
    <row r="53" spans="2:27" s="56" customFormat="1" ht="12" customHeight="1" x14ac:dyDescent="0.2">
      <c r="B53" s="192"/>
      <c r="C53" s="72"/>
      <c r="D53" s="192"/>
      <c r="E53" s="72"/>
      <c r="F53" s="72"/>
      <c r="G53" s="192"/>
      <c r="H53" s="192"/>
      <c r="I53" s="192"/>
      <c r="J53" s="192"/>
      <c r="K53" s="192"/>
      <c r="L53" s="192"/>
      <c r="M53" s="192"/>
      <c r="N53" s="192"/>
      <c r="O53" s="192"/>
      <c r="P53" s="192"/>
      <c r="Q53" s="192"/>
      <c r="R53" s="192"/>
      <c r="S53" s="192"/>
      <c r="T53" s="192"/>
      <c r="U53" s="192"/>
      <c r="V53" s="192"/>
      <c r="W53" s="192"/>
      <c r="Y53" s="57"/>
      <c r="Z53" s="57"/>
      <c r="AA53" s="193"/>
    </row>
    <row r="54" spans="2:27" s="56" customFormat="1" ht="42" hidden="1" customHeight="1" x14ac:dyDescent="0.2">
      <c r="B54" s="192"/>
      <c r="C54" s="72"/>
      <c r="D54" s="245" t="s">
        <v>31</v>
      </c>
      <c r="E54" s="245"/>
      <c r="F54" s="245"/>
      <c r="G54" s="245"/>
      <c r="H54" s="245"/>
      <c r="I54" s="245"/>
      <c r="J54" s="245"/>
      <c r="K54" s="245"/>
      <c r="L54" s="245"/>
      <c r="M54" s="245"/>
      <c r="N54" s="245"/>
      <c r="O54" s="245"/>
      <c r="P54" s="245"/>
      <c r="Q54" s="245"/>
      <c r="R54" s="245"/>
      <c r="S54" s="245"/>
      <c r="T54" s="245"/>
      <c r="U54" s="245"/>
      <c r="V54" s="245"/>
      <c r="W54" s="192"/>
      <c r="Y54" s="57"/>
      <c r="Z54" s="57"/>
      <c r="AA54" s="193"/>
    </row>
    <row r="55" spans="2:27" s="56" customFormat="1" ht="6.6" customHeight="1" x14ac:dyDescent="0.2">
      <c r="B55" s="192"/>
      <c r="C55" s="72"/>
      <c r="D55" s="72"/>
      <c r="E55" s="72"/>
      <c r="F55" s="72"/>
      <c r="G55" s="192"/>
      <c r="H55" s="192"/>
      <c r="I55" s="192"/>
      <c r="J55" s="192"/>
      <c r="K55" s="192"/>
      <c r="L55" s="192"/>
      <c r="M55" s="192"/>
      <c r="N55" s="192"/>
      <c r="O55" s="192"/>
      <c r="P55" s="192"/>
      <c r="Q55" s="192"/>
      <c r="R55" s="192"/>
      <c r="S55" s="192"/>
      <c r="T55" s="192"/>
      <c r="U55" s="192"/>
      <c r="V55" s="192"/>
      <c r="W55" s="192"/>
      <c r="Y55" s="57"/>
      <c r="Z55" s="57"/>
      <c r="AA55" s="193"/>
    </row>
    <row r="56" spans="2:27" s="56" customFormat="1" ht="19.95" customHeight="1" x14ac:dyDescent="0.2">
      <c r="B56" s="192"/>
      <c r="C56" s="72"/>
      <c r="D56" s="192"/>
      <c r="E56" s="72"/>
      <c r="F56" s="194" t="s">
        <v>32</v>
      </c>
      <c r="G56" s="192"/>
      <c r="H56" s="171" t="s">
        <v>33</v>
      </c>
      <c r="I56" s="192"/>
      <c r="J56" s="194" t="s">
        <v>34</v>
      </c>
      <c r="K56" s="192"/>
      <c r="L56" s="192"/>
      <c r="M56" s="192"/>
      <c r="N56" s="194" t="s">
        <v>35</v>
      </c>
      <c r="O56" s="192"/>
      <c r="P56" s="192"/>
      <c r="Q56" s="192"/>
      <c r="R56" s="192"/>
      <c r="S56" s="192"/>
      <c r="T56" s="192"/>
      <c r="U56" s="192"/>
      <c r="V56" s="192"/>
      <c r="W56" s="192"/>
      <c r="Y56" s="57"/>
      <c r="Z56" s="57"/>
      <c r="AA56" s="193"/>
    </row>
    <row r="57" spans="2:27" s="56" customFormat="1" ht="5.0999999999999996" customHeight="1" thickBot="1" x14ac:dyDescent="0.25">
      <c r="B57" s="192"/>
      <c r="C57" s="192"/>
      <c r="D57" s="192"/>
      <c r="E57" s="72"/>
      <c r="F57" s="192"/>
      <c r="G57" s="192"/>
      <c r="H57" s="192"/>
      <c r="I57" s="192"/>
      <c r="J57" s="192"/>
      <c r="K57" s="192"/>
      <c r="L57" s="192"/>
      <c r="M57" s="192"/>
      <c r="N57" s="192"/>
      <c r="O57" s="192"/>
      <c r="P57" s="192"/>
      <c r="Q57" s="192"/>
      <c r="R57" s="192"/>
      <c r="S57" s="192"/>
      <c r="T57" s="192"/>
      <c r="U57" s="192"/>
      <c r="V57" s="192"/>
      <c r="W57" s="192"/>
      <c r="Y57" s="57"/>
      <c r="Z57" s="57"/>
      <c r="AA57" s="193"/>
    </row>
    <row r="58" spans="2:27" s="56" customFormat="1" ht="18" customHeight="1" thickBot="1" x14ac:dyDescent="0.25">
      <c r="B58" s="192"/>
      <c r="C58" s="76" t="s">
        <v>36</v>
      </c>
      <c r="D58" s="72" t="s">
        <v>37</v>
      </c>
      <c r="E58" s="72"/>
      <c r="F58" s="77"/>
      <c r="G58" s="78"/>
      <c r="H58" s="192"/>
      <c r="I58" s="78"/>
      <c r="J58" s="230" t="s">
        <v>95</v>
      </c>
      <c r="K58" s="231"/>
      <c r="L58" s="232"/>
      <c r="M58" s="79"/>
      <c r="N58" s="235" t="s">
        <v>95</v>
      </c>
      <c r="O58" s="236"/>
      <c r="P58" s="236"/>
      <c r="Q58" s="236"/>
      <c r="R58" s="236"/>
      <c r="S58" s="236"/>
      <c r="T58" s="237"/>
      <c r="U58" s="192"/>
      <c r="V58" s="192"/>
      <c r="W58" s="192"/>
      <c r="Y58" s="57">
        <v>0</v>
      </c>
      <c r="Z58" s="80" t="s">
        <v>95</v>
      </c>
      <c r="AA58" s="193" t="s">
        <v>456</v>
      </c>
    </row>
    <row r="59" spans="2:27" s="56" customFormat="1" ht="15.6" thickBot="1" x14ac:dyDescent="0.25">
      <c r="B59" s="192"/>
      <c r="C59" s="72"/>
      <c r="D59" s="72"/>
      <c r="E59" s="72"/>
      <c r="F59" s="78"/>
      <c r="G59" s="78"/>
      <c r="H59" s="192"/>
      <c r="I59" s="75"/>
      <c r="J59" s="79"/>
      <c r="K59" s="79"/>
      <c r="L59" s="79"/>
      <c r="M59" s="79"/>
      <c r="N59" s="79"/>
      <c r="O59" s="79"/>
      <c r="P59" s="79"/>
      <c r="Q59" s="79"/>
      <c r="R59" s="192"/>
      <c r="S59" s="192"/>
      <c r="T59" s="192"/>
      <c r="U59" s="192"/>
      <c r="V59" s="192"/>
      <c r="W59" s="192"/>
      <c r="Y59" s="57"/>
      <c r="Z59" s="57"/>
      <c r="AA59" s="193"/>
    </row>
    <row r="60" spans="2:27" s="56" customFormat="1" ht="18" customHeight="1" thickBot="1" x14ac:dyDescent="0.25">
      <c r="B60" s="192"/>
      <c r="C60" s="72"/>
      <c r="D60" s="72" t="s">
        <v>38</v>
      </c>
      <c r="E60" s="72"/>
      <c r="F60" s="77"/>
      <c r="G60" s="78"/>
      <c r="H60" s="192"/>
      <c r="I60" s="75"/>
      <c r="J60" s="230" t="s">
        <v>95</v>
      </c>
      <c r="K60" s="231"/>
      <c r="L60" s="232"/>
      <c r="M60" s="79"/>
      <c r="N60" s="235" t="s">
        <v>95</v>
      </c>
      <c r="O60" s="236"/>
      <c r="P60" s="236"/>
      <c r="Q60" s="236"/>
      <c r="R60" s="236"/>
      <c r="S60" s="236"/>
      <c r="T60" s="237"/>
      <c r="U60" s="192"/>
      <c r="V60" s="192"/>
      <c r="W60" s="192"/>
      <c r="Y60" s="57">
        <v>0</v>
      </c>
      <c r="Z60" s="80" t="s">
        <v>95</v>
      </c>
      <c r="AA60" s="193" t="s">
        <v>95</v>
      </c>
    </row>
    <row r="61" spans="2:27" s="56" customFormat="1" ht="15.6" thickBot="1" x14ac:dyDescent="0.25">
      <c r="B61" s="192"/>
      <c r="C61" s="72"/>
      <c r="D61" s="72"/>
      <c r="E61" s="72"/>
      <c r="F61" s="78"/>
      <c r="G61" s="78"/>
      <c r="H61" s="192"/>
      <c r="I61" s="75"/>
      <c r="J61" s="79"/>
      <c r="K61" s="79"/>
      <c r="L61" s="79"/>
      <c r="M61" s="79"/>
      <c r="N61" s="79"/>
      <c r="O61" s="79"/>
      <c r="P61" s="79"/>
      <c r="Q61" s="79"/>
      <c r="R61" s="192"/>
      <c r="S61" s="192"/>
      <c r="T61" s="192"/>
      <c r="U61" s="192"/>
      <c r="V61" s="192"/>
      <c r="W61" s="192"/>
      <c r="Y61" s="57"/>
      <c r="Z61" s="57"/>
      <c r="AA61" s="193"/>
    </row>
    <row r="62" spans="2:27" s="56" customFormat="1" ht="18" customHeight="1" thickBot="1" x14ac:dyDescent="0.25">
      <c r="B62" s="192"/>
      <c r="C62" s="72"/>
      <c r="D62" s="81" t="s">
        <v>39</v>
      </c>
      <c r="E62" s="72"/>
      <c r="F62" s="77"/>
      <c r="G62" s="82"/>
      <c r="H62" s="192"/>
      <c r="I62" s="75"/>
      <c r="J62" s="230" t="s">
        <v>95</v>
      </c>
      <c r="K62" s="231"/>
      <c r="L62" s="232"/>
      <c r="M62" s="79"/>
      <c r="N62" s="235" t="s">
        <v>95</v>
      </c>
      <c r="O62" s="236"/>
      <c r="P62" s="236"/>
      <c r="Q62" s="236"/>
      <c r="R62" s="236"/>
      <c r="S62" s="236"/>
      <c r="T62" s="237"/>
      <c r="U62" s="192"/>
      <c r="V62" s="192"/>
      <c r="W62" s="192"/>
      <c r="Y62" s="57">
        <v>0</v>
      </c>
      <c r="Z62" s="80" t="s">
        <v>95</v>
      </c>
      <c r="AA62" s="193" t="s">
        <v>95</v>
      </c>
    </row>
    <row r="63" spans="2:27" s="56" customFormat="1" ht="13.2" customHeight="1" x14ac:dyDescent="0.2">
      <c r="B63" s="192"/>
      <c r="C63" s="83"/>
      <c r="D63" s="192"/>
      <c r="E63" s="192"/>
      <c r="F63" s="192"/>
      <c r="G63" s="192"/>
      <c r="H63" s="192"/>
      <c r="I63" s="192"/>
      <c r="J63" s="192"/>
      <c r="K63" s="192"/>
      <c r="L63" s="192"/>
      <c r="M63" s="192"/>
      <c r="N63" s="192"/>
      <c r="O63" s="192"/>
      <c r="P63" s="192"/>
      <c r="Q63" s="192"/>
      <c r="R63" s="192"/>
      <c r="S63" s="192"/>
      <c r="T63" s="192"/>
      <c r="U63" s="192"/>
      <c r="V63" s="192"/>
      <c r="W63" s="192"/>
      <c r="Y63" s="57"/>
      <c r="Z63" s="57"/>
      <c r="AA63" s="193"/>
    </row>
    <row r="64" spans="2:27" s="56" customFormat="1" ht="15" x14ac:dyDescent="0.2">
      <c r="B64" s="192"/>
      <c r="C64" s="78" t="s">
        <v>40</v>
      </c>
      <c r="D64" s="192"/>
      <c r="E64" s="192"/>
      <c r="F64" s="192"/>
      <c r="G64" s="192"/>
      <c r="H64" s="192"/>
      <c r="I64" s="192"/>
      <c r="J64" s="192"/>
      <c r="K64" s="192"/>
      <c r="L64" s="192"/>
      <c r="M64" s="192"/>
      <c r="N64" s="192"/>
      <c r="O64" s="192"/>
      <c r="P64" s="192"/>
      <c r="Q64" s="192"/>
      <c r="R64" s="192"/>
      <c r="S64" s="192"/>
      <c r="T64" s="192"/>
      <c r="U64" s="192"/>
      <c r="V64" s="192"/>
      <c r="W64" s="192"/>
      <c r="Y64" s="57"/>
      <c r="Z64" s="57"/>
      <c r="AA64" s="193"/>
    </row>
    <row r="65" spans="2:27" s="56" customFormat="1" ht="5.0999999999999996" customHeight="1" x14ac:dyDescent="0.2">
      <c r="B65" s="192"/>
      <c r="C65" s="192"/>
      <c r="D65" s="192"/>
      <c r="E65" s="192"/>
      <c r="F65" s="192"/>
      <c r="G65" s="192"/>
      <c r="H65" s="192"/>
      <c r="I65" s="192"/>
      <c r="J65" s="192"/>
      <c r="K65" s="192"/>
      <c r="L65" s="192"/>
      <c r="M65" s="192"/>
      <c r="N65" s="192"/>
      <c r="O65" s="192"/>
      <c r="P65" s="192"/>
      <c r="Q65" s="192"/>
      <c r="R65" s="192"/>
      <c r="S65" s="192"/>
      <c r="T65" s="192"/>
      <c r="U65" s="192"/>
      <c r="V65" s="192"/>
      <c r="W65" s="192"/>
      <c r="Y65" s="57"/>
      <c r="Z65" s="57"/>
      <c r="AA65" s="193"/>
    </row>
    <row r="66" spans="2:27" s="56" customFormat="1" ht="13.5" customHeight="1" x14ac:dyDescent="0.2">
      <c r="B66" s="192"/>
      <c r="C66" s="192"/>
      <c r="D66" s="192" t="s">
        <v>41</v>
      </c>
      <c r="E66" s="192"/>
      <c r="F66" s="192"/>
      <c r="G66" s="192"/>
      <c r="H66" s="192"/>
      <c r="I66" s="192"/>
      <c r="J66" s="192"/>
      <c r="K66" s="192"/>
      <c r="L66" s="192"/>
      <c r="M66" s="192"/>
      <c r="N66" s="192"/>
      <c r="O66" s="192"/>
      <c r="P66" s="192"/>
      <c r="Q66" s="192"/>
      <c r="R66" s="192"/>
      <c r="S66" s="192"/>
      <c r="T66" s="192"/>
      <c r="U66" s="192"/>
      <c r="V66" s="192"/>
      <c r="W66" s="192"/>
      <c r="Y66" s="57"/>
      <c r="Z66" s="57"/>
      <c r="AA66" s="193"/>
    </row>
    <row r="67" spans="2:27" s="56" customFormat="1" ht="15" x14ac:dyDescent="0.2">
      <c r="B67" s="192"/>
      <c r="C67" s="192"/>
      <c r="D67" s="192" t="s">
        <v>417</v>
      </c>
      <c r="E67" s="192"/>
      <c r="F67" s="192"/>
      <c r="G67" s="192"/>
      <c r="H67" s="192"/>
      <c r="I67" s="192"/>
      <c r="J67" s="192"/>
      <c r="K67" s="192"/>
      <c r="L67" s="192"/>
      <c r="M67" s="192"/>
      <c r="N67" s="192"/>
      <c r="O67" s="192"/>
      <c r="P67" s="192"/>
      <c r="Q67" s="192"/>
      <c r="R67" s="192"/>
      <c r="S67" s="192"/>
      <c r="T67" s="192"/>
      <c r="U67" s="192"/>
      <c r="V67" s="192"/>
      <c r="W67" s="192"/>
      <c r="Y67" s="57"/>
      <c r="Z67" s="57"/>
      <c r="AA67" s="193"/>
    </row>
    <row r="68" spans="2:27" s="56" customFormat="1" ht="15" x14ac:dyDescent="0.2">
      <c r="B68" s="192"/>
      <c r="C68" s="72"/>
      <c r="D68" s="192" t="s">
        <v>418</v>
      </c>
      <c r="E68" s="192"/>
      <c r="F68" s="192"/>
      <c r="G68" s="192"/>
      <c r="H68" s="192"/>
      <c r="I68" s="192"/>
      <c r="J68" s="192"/>
      <c r="K68" s="192"/>
      <c r="L68" s="192"/>
      <c r="M68" s="192"/>
      <c r="N68" s="192"/>
      <c r="O68" s="192"/>
      <c r="P68" s="192"/>
      <c r="Q68" s="192"/>
      <c r="R68" s="192"/>
      <c r="S68" s="192"/>
      <c r="T68" s="192"/>
      <c r="U68" s="192"/>
      <c r="V68" s="192"/>
      <c r="W68" s="192"/>
      <c r="Y68" s="57"/>
      <c r="Z68" s="57"/>
      <c r="AA68" s="193"/>
    </row>
    <row r="69" spans="2:27" s="56" customFormat="1" ht="5.4" customHeight="1" x14ac:dyDescent="0.2">
      <c r="B69" s="192"/>
      <c r="C69" s="72"/>
      <c r="D69" s="192"/>
      <c r="E69" s="192"/>
      <c r="F69" s="192"/>
      <c r="G69" s="192"/>
      <c r="H69" s="192"/>
      <c r="I69" s="192"/>
      <c r="J69" s="192"/>
      <c r="K69" s="192"/>
      <c r="L69" s="192"/>
      <c r="M69" s="192"/>
      <c r="N69" s="192"/>
      <c r="O69" s="192"/>
      <c r="P69" s="192"/>
      <c r="Q69" s="192"/>
      <c r="R69" s="192"/>
      <c r="S69" s="192"/>
      <c r="T69" s="192"/>
      <c r="U69" s="192"/>
      <c r="V69" s="192"/>
      <c r="W69" s="192"/>
      <c r="Y69" s="57"/>
      <c r="Z69" s="57"/>
      <c r="AA69" s="193"/>
    </row>
    <row r="70" spans="2:27" s="56" customFormat="1" ht="15" x14ac:dyDescent="0.2">
      <c r="B70" s="192"/>
      <c r="C70" s="72"/>
      <c r="D70" s="192" t="s">
        <v>442</v>
      </c>
      <c r="E70" s="192"/>
      <c r="F70" s="192"/>
      <c r="G70" s="192"/>
      <c r="H70" s="192"/>
      <c r="I70" s="192"/>
      <c r="J70" s="192"/>
      <c r="K70" s="192"/>
      <c r="L70" s="192"/>
      <c r="M70" s="192"/>
      <c r="N70" s="192"/>
      <c r="O70" s="192"/>
      <c r="P70" s="192"/>
      <c r="Q70" s="192"/>
      <c r="R70" s="192"/>
      <c r="S70" s="192"/>
      <c r="T70" s="192"/>
      <c r="U70" s="192"/>
      <c r="V70" s="192"/>
      <c r="W70" s="192"/>
      <c r="Y70" s="57"/>
      <c r="Z70" s="57"/>
      <c r="AA70" s="193"/>
    </row>
    <row r="71" spans="2:27" s="56" customFormat="1" ht="15" x14ac:dyDescent="0.2">
      <c r="B71" s="192"/>
      <c r="C71" s="72"/>
      <c r="D71" s="192" t="s">
        <v>415</v>
      </c>
      <c r="E71" s="192"/>
      <c r="F71" s="192"/>
      <c r="G71" s="192"/>
      <c r="H71" s="192"/>
      <c r="I71" s="192"/>
      <c r="J71" s="192"/>
      <c r="K71" s="192"/>
      <c r="L71" s="192"/>
      <c r="M71" s="192"/>
      <c r="N71" s="192"/>
      <c r="O71" s="192"/>
      <c r="P71" s="192"/>
      <c r="Q71" s="192"/>
      <c r="R71" s="192"/>
      <c r="S71" s="192"/>
      <c r="T71" s="192"/>
      <c r="U71" s="192"/>
      <c r="V71" s="192"/>
      <c r="W71" s="192"/>
      <c r="Y71" s="57"/>
      <c r="Z71" s="57"/>
      <c r="AA71" s="238" t="s">
        <v>457</v>
      </c>
    </row>
    <row r="72" spans="2:27" s="56" customFormat="1" ht="15" x14ac:dyDescent="0.2">
      <c r="B72" s="192"/>
      <c r="C72" s="72"/>
      <c r="D72" s="72" t="s">
        <v>443</v>
      </c>
      <c r="E72" s="192"/>
      <c r="F72" s="192"/>
      <c r="G72" s="192"/>
      <c r="H72" s="192"/>
      <c r="I72" s="192"/>
      <c r="J72" s="192"/>
      <c r="K72" s="192"/>
      <c r="L72" s="192"/>
      <c r="M72" s="192"/>
      <c r="N72" s="192"/>
      <c r="O72" s="192"/>
      <c r="P72" s="192"/>
      <c r="Q72" s="192"/>
      <c r="R72" s="192"/>
      <c r="S72" s="192"/>
      <c r="T72" s="192"/>
      <c r="U72" s="192"/>
      <c r="V72" s="192"/>
      <c r="W72" s="192"/>
      <c r="Y72" s="57"/>
      <c r="Z72" s="57"/>
      <c r="AA72" s="238"/>
    </row>
    <row r="73" spans="2:27" s="56" customFormat="1" ht="5.0999999999999996" customHeight="1" x14ac:dyDescent="0.2">
      <c r="B73" s="192"/>
      <c r="C73" s="72"/>
      <c r="D73" s="72"/>
      <c r="E73" s="192"/>
      <c r="F73" s="192"/>
      <c r="G73" s="192"/>
      <c r="H73" s="192"/>
      <c r="I73" s="192"/>
      <c r="J73" s="192"/>
      <c r="K73" s="192"/>
      <c r="L73" s="192"/>
      <c r="M73" s="192"/>
      <c r="N73" s="192"/>
      <c r="O73" s="192"/>
      <c r="P73" s="192"/>
      <c r="Q73" s="192"/>
      <c r="R73" s="192"/>
      <c r="S73" s="192"/>
      <c r="T73" s="192"/>
      <c r="U73" s="192"/>
      <c r="V73" s="192"/>
      <c r="W73" s="192"/>
      <c r="Y73" s="57"/>
      <c r="Z73" s="57"/>
      <c r="AA73" s="238"/>
    </row>
    <row r="74" spans="2:27" s="56" customFormat="1" ht="8.4" customHeight="1" x14ac:dyDescent="0.2">
      <c r="B74" s="192"/>
      <c r="C74" s="72"/>
      <c r="D74" s="192"/>
      <c r="E74" s="192"/>
      <c r="F74" s="192"/>
      <c r="G74" s="192"/>
      <c r="H74" s="192"/>
      <c r="I74" s="84"/>
      <c r="J74" s="84"/>
      <c r="K74" s="84"/>
      <c r="L74" s="84"/>
      <c r="M74" s="85"/>
      <c r="N74" s="192"/>
      <c r="O74" s="192"/>
      <c r="P74" s="192"/>
      <c r="Q74" s="192"/>
      <c r="R74" s="192"/>
      <c r="S74" s="192"/>
      <c r="T74" s="192"/>
      <c r="U74" s="192"/>
      <c r="V74" s="192"/>
      <c r="W74" s="192"/>
      <c r="Y74" s="57"/>
      <c r="Z74" s="57"/>
      <c r="AA74" s="238"/>
    </row>
    <row r="75" spans="2:27" s="56" customFormat="1" ht="15" x14ac:dyDescent="0.2">
      <c r="B75" s="192"/>
      <c r="C75" s="192"/>
      <c r="D75" s="192" t="s">
        <v>42</v>
      </c>
      <c r="E75" s="192"/>
      <c r="F75" s="192"/>
      <c r="G75" s="192"/>
      <c r="H75" s="192"/>
      <c r="I75" s="192"/>
      <c r="J75" s="192"/>
      <c r="K75" s="192"/>
      <c r="L75" s="192"/>
      <c r="M75" s="192"/>
      <c r="N75" s="192"/>
      <c r="O75" s="192"/>
      <c r="P75" s="192"/>
      <c r="Q75" s="192"/>
      <c r="R75" s="192"/>
      <c r="S75" s="192"/>
      <c r="T75" s="192"/>
      <c r="U75" s="192"/>
      <c r="V75" s="192"/>
      <c r="W75" s="192"/>
      <c r="Y75" s="57"/>
      <c r="Z75" s="57"/>
      <c r="AA75" s="238"/>
    </row>
    <row r="76" spans="2:27" s="56" customFormat="1" ht="13.5" customHeight="1" x14ac:dyDescent="0.2">
      <c r="B76" s="192"/>
      <c r="C76" s="192"/>
      <c r="D76" s="73" t="s">
        <v>422</v>
      </c>
      <c r="E76" s="192"/>
      <c r="F76" s="192"/>
      <c r="G76" s="192"/>
      <c r="H76" s="192"/>
      <c r="I76" s="192"/>
      <c r="J76" s="192"/>
      <c r="K76" s="192"/>
      <c r="L76" s="192"/>
      <c r="M76" s="192"/>
      <c r="N76" s="192"/>
      <c r="O76" s="192"/>
      <c r="P76" s="192"/>
      <c r="Q76" s="192"/>
      <c r="R76" s="192"/>
      <c r="S76" s="192"/>
      <c r="T76" s="192"/>
      <c r="U76" s="192"/>
      <c r="V76" s="192"/>
      <c r="W76" s="192"/>
      <c r="Y76" s="57"/>
      <c r="Z76" s="57"/>
      <c r="AA76" s="238"/>
    </row>
    <row r="77" spans="2:27" s="56" customFormat="1" ht="10.199999999999999" customHeight="1" x14ac:dyDescent="0.2">
      <c r="B77" s="192"/>
      <c r="C77" s="192"/>
      <c r="D77" s="192"/>
      <c r="E77" s="192"/>
      <c r="F77" s="192"/>
      <c r="G77" s="192"/>
      <c r="H77" s="192"/>
      <c r="I77" s="192"/>
      <c r="J77" s="192"/>
      <c r="K77" s="192"/>
      <c r="L77" s="192"/>
      <c r="M77" s="86"/>
      <c r="N77" s="86"/>
      <c r="O77" s="86"/>
      <c r="P77" s="86"/>
      <c r="Q77" s="86"/>
      <c r="R77" s="86"/>
      <c r="S77" s="192"/>
      <c r="T77" s="192"/>
      <c r="U77" s="192"/>
      <c r="V77" s="192"/>
      <c r="W77" s="192"/>
      <c r="Y77" s="57"/>
      <c r="Z77" s="57"/>
      <c r="AA77" s="238"/>
    </row>
    <row r="78" spans="2:27" s="91" customFormat="1" ht="49.95" customHeight="1" x14ac:dyDescent="0.2">
      <c r="B78" s="192"/>
      <c r="C78" s="87"/>
      <c r="D78" s="191"/>
      <c r="E78" s="194"/>
      <c r="F78" s="228" t="s">
        <v>43</v>
      </c>
      <c r="G78" s="228"/>
      <c r="H78" s="228"/>
      <c r="I78" s="191"/>
      <c r="J78" s="88" t="s">
        <v>449</v>
      </c>
      <c r="K78" s="88"/>
      <c r="L78" s="173" t="s">
        <v>419</v>
      </c>
      <c r="M78" s="88"/>
      <c r="N78" s="88" t="s">
        <v>44</v>
      </c>
      <c r="O78" s="88"/>
      <c r="P78" s="89" t="s">
        <v>445</v>
      </c>
      <c r="Q78" s="72"/>
      <c r="R78" s="89" t="s">
        <v>46</v>
      </c>
      <c r="S78" s="89"/>
      <c r="T78" s="90" t="s">
        <v>47</v>
      </c>
      <c r="U78" s="72"/>
      <c r="V78" s="89" t="s">
        <v>441</v>
      </c>
      <c r="W78" s="192"/>
      <c r="Y78" s="92" t="s">
        <v>48</v>
      </c>
      <c r="Z78" s="92" t="s">
        <v>49</v>
      </c>
      <c r="AA78" s="238"/>
    </row>
    <row r="79" spans="2:27" s="56" customFormat="1" ht="5.0999999999999996" customHeight="1" thickBot="1" x14ac:dyDescent="0.25">
      <c r="B79" s="192"/>
      <c r="C79" s="192"/>
      <c r="D79" s="192"/>
      <c r="E79" s="192"/>
      <c r="F79" s="192"/>
      <c r="G79" s="192"/>
      <c r="H79" s="192"/>
      <c r="I79" s="192"/>
      <c r="J79" s="192"/>
      <c r="K79" s="192"/>
      <c r="L79" s="192"/>
      <c r="M79" s="192"/>
      <c r="N79" s="192"/>
      <c r="O79" s="192"/>
      <c r="P79" s="192"/>
      <c r="Q79" s="192"/>
      <c r="R79" s="192"/>
      <c r="S79" s="192"/>
      <c r="T79" s="192"/>
      <c r="U79" s="192"/>
      <c r="V79" s="192"/>
      <c r="W79" s="192"/>
      <c r="Y79" s="57"/>
      <c r="Z79" s="57"/>
    </row>
    <row r="80" spans="2:27" s="56" customFormat="1" ht="18" customHeight="1" thickBot="1" x14ac:dyDescent="0.25">
      <c r="B80" s="192"/>
      <c r="C80" s="68" t="s">
        <v>9</v>
      </c>
      <c r="D80" s="72" t="s">
        <v>37</v>
      </c>
      <c r="E80" s="192"/>
      <c r="F80" s="225"/>
      <c r="G80" s="226"/>
      <c r="H80" s="227"/>
      <c r="I80" s="192"/>
      <c r="J80" s="93"/>
      <c r="K80" s="94"/>
      <c r="L80" s="93"/>
      <c r="M80" s="94"/>
      <c r="N80" s="93"/>
      <c r="O80" s="94"/>
      <c r="P80" s="95">
        <v>0</v>
      </c>
      <c r="Q80" s="192"/>
      <c r="R80" s="95">
        <v>0</v>
      </c>
      <c r="S80" s="192"/>
      <c r="T80" s="96" t="s">
        <v>470</v>
      </c>
      <c r="U80" s="192"/>
      <c r="V80" s="95">
        <v>0</v>
      </c>
      <c r="W80" s="192"/>
      <c r="Y80" s="57">
        <v>1</v>
      </c>
      <c r="Z80" s="57">
        <v>0</v>
      </c>
      <c r="AA80" s="97" t="s">
        <v>458</v>
      </c>
    </row>
    <row r="81" spans="2:27" s="56" customFormat="1" ht="5.0999999999999996" customHeight="1" thickBot="1" x14ac:dyDescent="0.25">
      <c r="B81" s="192"/>
      <c r="C81" s="192"/>
      <c r="D81" s="72"/>
      <c r="E81" s="192"/>
      <c r="F81" s="192"/>
      <c r="G81" s="192"/>
      <c r="H81" s="192"/>
      <c r="I81" s="192"/>
      <c r="J81" s="94"/>
      <c r="K81" s="94"/>
      <c r="L81" s="94"/>
      <c r="M81" s="94"/>
      <c r="N81" s="94"/>
      <c r="O81" s="94"/>
      <c r="P81" s="192"/>
      <c r="Q81" s="192"/>
      <c r="R81" s="192"/>
      <c r="S81" s="192"/>
      <c r="T81" s="192"/>
      <c r="U81" s="192"/>
      <c r="V81" s="192"/>
      <c r="W81" s="192"/>
      <c r="Y81" s="57"/>
      <c r="Z81" s="57"/>
      <c r="AA81" s="97"/>
    </row>
    <row r="82" spans="2:27" s="56" customFormat="1" ht="18" customHeight="1" thickBot="1" x14ac:dyDescent="0.25">
      <c r="B82" s="192"/>
      <c r="C82" s="192"/>
      <c r="D82" s="72" t="s">
        <v>38</v>
      </c>
      <c r="E82" s="192"/>
      <c r="F82" s="225"/>
      <c r="G82" s="226"/>
      <c r="H82" s="227"/>
      <c r="I82" s="192"/>
      <c r="J82" s="93"/>
      <c r="K82" s="94"/>
      <c r="L82" s="93"/>
      <c r="M82" s="94"/>
      <c r="N82" s="93"/>
      <c r="O82" s="94"/>
      <c r="P82" s="192"/>
      <c r="Q82" s="192"/>
      <c r="R82" s="192"/>
      <c r="S82" s="192"/>
      <c r="T82" s="192"/>
      <c r="U82" s="192"/>
      <c r="V82" s="192"/>
      <c r="W82" s="192"/>
      <c r="Y82" s="57">
        <v>0</v>
      </c>
      <c r="Z82" s="57">
        <v>0</v>
      </c>
      <c r="AA82" s="97" t="s">
        <v>95</v>
      </c>
    </row>
    <row r="83" spans="2:27" s="56" customFormat="1" ht="5.0999999999999996" customHeight="1" thickBot="1" x14ac:dyDescent="0.25">
      <c r="B83" s="192"/>
      <c r="C83" s="192"/>
      <c r="D83" s="72"/>
      <c r="E83" s="192"/>
      <c r="F83" s="192"/>
      <c r="G83" s="192"/>
      <c r="H83" s="192"/>
      <c r="I83" s="192"/>
      <c r="J83" s="94"/>
      <c r="K83" s="94"/>
      <c r="L83" s="94"/>
      <c r="M83" s="94"/>
      <c r="N83" s="94"/>
      <c r="O83" s="94"/>
      <c r="P83" s="192"/>
      <c r="Q83" s="192"/>
      <c r="R83" s="192"/>
      <c r="S83" s="192"/>
      <c r="T83" s="192"/>
      <c r="U83" s="192"/>
      <c r="V83" s="192"/>
      <c r="W83" s="192"/>
      <c r="Y83" s="57"/>
      <c r="Z83" s="57"/>
      <c r="AA83" s="97"/>
    </row>
    <row r="84" spans="2:27" s="56" customFormat="1" ht="18" customHeight="1" thickBot="1" x14ac:dyDescent="0.25">
      <c r="B84" s="192"/>
      <c r="C84" s="192"/>
      <c r="D84" s="81" t="s">
        <v>39</v>
      </c>
      <c r="E84" s="192"/>
      <c r="F84" s="225"/>
      <c r="G84" s="226"/>
      <c r="H84" s="227"/>
      <c r="I84" s="192"/>
      <c r="J84" s="93"/>
      <c r="K84" s="94"/>
      <c r="L84" s="93"/>
      <c r="M84" s="94"/>
      <c r="N84" s="93"/>
      <c r="O84" s="94"/>
      <c r="P84" s="192"/>
      <c r="Q84" s="192"/>
      <c r="R84" s="192"/>
      <c r="S84" s="192"/>
      <c r="T84" s="192"/>
      <c r="U84" s="192"/>
      <c r="V84" s="192"/>
      <c r="W84" s="192"/>
      <c r="Y84" s="57">
        <v>0</v>
      </c>
      <c r="Z84" s="57">
        <v>0</v>
      </c>
      <c r="AA84" s="97" t="s">
        <v>95</v>
      </c>
    </row>
    <row r="85" spans="2:27" s="56" customFormat="1" ht="5.0999999999999996" customHeight="1" x14ac:dyDescent="0.2">
      <c r="B85" s="192"/>
      <c r="C85" s="192"/>
      <c r="D85" s="192"/>
      <c r="E85" s="192"/>
      <c r="F85" s="94"/>
      <c r="G85" s="94"/>
      <c r="H85" s="94"/>
      <c r="I85" s="94"/>
      <c r="J85" s="94"/>
      <c r="K85" s="94"/>
      <c r="L85" s="94"/>
      <c r="M85" s="192"/>
      <c r="N85" s="192"/>
      <c r="O85" s="192"/>
      <c r="P85" s="94"/>
      <c r="Q85" s="192"/>
      <c r="R85" s="192"/>
      <c r="S85" s="192"/>
      <c r="T85" s="192"/>
      <c r="U85" s="192"/>
      <c r="V85" s="192"/>
      <c r="W85" s="192"/>
      <c r="Y85" s="57"/>
      <c r="Z85" s="57"/>
      <c r="AA85" s="97"/>
    </row>
    <row r="86" spans="2:27" s="56" customFormat="1" ht="15" x14ac:dyDescent="0.2">
      <c r="B86" s="192"/>
      <c r="C86" s="192"/>
      <c r="D86" s="192"/>
      <c r="E86" s="192"/>
      <c r="F86" s="192"/>
      <c r="G86" s="192"/>
      <c r="H86" s="192"/>
      <c r="I86" s="192"/>
      <c r="J86" s="192"/>
      <c r="K86" s="192"/>
      <c r="L86" s="192"/>
      <c r="M86" s="192"/>
      <c r="N86" s="192"/>
      <c r="O86" s="192"/>
      <c r="P86" s="192"/>
      <c r="Q86" s="192"/>
      <c r="R86" s="192"/>
      <c r="S86" s="192"/>
      <c r="T86" s="192"/>
      <c r="U86" s="192"/>
      <c r="V86" s="192"/>
      <c r="W86" s="192"/>
      <c r="Y86" s="57"/>
      <c r="Z86" s="57"/>
      <c r="AA86" s="97"/>
    </row>
    <row r="87" spans="2:27" s="56" customFormat="1" ht="15" x14ac:dyDescent="0.2">
      <c r="B87" s="192"/>
      <c r="C87" s="192"/>
      <c r="D87" s="192"/>
      <c r="E87" s="192"/>
      <c r="F87" s="192"/>
      <c r="G87" s="192"/>
      <c r="H87" s="192"/>
      <c r="I87" s="192"/>
      <c r="J87" s="192"/>
      <c r="K87" s="192"/>
      <c r="L87" s="192"/>
      <c r="M87" s="192"/>
      <c r="N87" s="192"/>
      <c r="O87" s="192"/>
      <c r="P87" s="192"/>
      <c r="Q87" s="192"/>
      <c r="R87" s="192"/>
      <c r="S87" s="192"/>
      <c r="T87" s="192"/>
      <c r="U87" s="192"/>
      <c r="V87" s="192"/>
      <c r="W87" s="192"/>
      <c r="Y87" s="57"/>
      <c r="Z87" s="57"/>
      <c r="AA87" s="193"/>
    </row>
    <row r="88" spans="2:27" s="56" customFormat="1" ht="15" x14ac:dyDescent="0.2">
      <c r="B88" s="192"/>
      <c r="C88" s="192"/>
      <c r="D88" s="192"/>
      <c r="E88" s="192"/>
      <c r="F88" s="192"/>
      <c r="G88" s="192"/>
      <c r="H88" s="192"/>
      <c r="I88" s="192"/>
      <c r="J88" s="192"/>
      <c r="K88" s="192"/>
      <c r="L88" s="192"/>
      <c r="M88" s="192"/>
      <c r="N88" s="192"/>
      <c r="O88" s="192"/>
      <c r="P88" s="192"/>
      <c r="Q88" s="192"/>
      <c r="R88" s="192"/>
      <c r="S88" s="192"/>
      <c r="T88" s="192"/>
      <c r="U88" s="192"/>
      <c r="V88" s="192"/>
      <c r="W88" s="192"/>
      <c r="Y88" s="57"/>
      <c r="Z88" s="57"/>
      <c r="AA88" s="193"/>
    </row>
    <row r="89" spans="2:27" s="56" customFormat="1" ht="15" x14ac:dyDescent="0.2">
      <c r="B89" s="192"/>
      <c r="C89" s="192"/>
      <c r="D89" s="192"/>
      <c r="E89" s="192"/>
      <c r="F89" s="192"/>
      <c r="G89" s="192"/>
      <c r="H89" s="192"/>
      <c r="I89" s="192"/>
      <c r="J89" s="192"/>
      <c r="K89" s="192"/>
      <c r="L89" s="192"/>
      <c r="M89" s="192"/>
      <c r="N89" s="192"/>
      <c r="O89" s="192"/>
      <c r="P89" s="192"/>
      <c r="Q89" s="192"/>
      <c r="R89" s="192"/>
      <c r="S89" s="192"/>
      <c r="T89" s="192"/>
      <c r="U89" s="192"/>
      <c r="V89" s="192"/>
      <c r="W89" s="192"/>
      <c r="Y89" s="57"/>
      <c r="Z89" s="57"/>
      <c r="AA89" s="193"/>
    </row>
    <row r="90" spans="2:27" s="56" customFormat="1" ht="5.0999999999999996" customHeight="1" x14ac:dyDescent="0.2">
      <c r="B90" s="229" t="s">
        <v>50</v>
      </c>
      <c r="C90" s="229"/>
      <c r="D90" s="229"/>
      <c r="E90" s="229"/>
      <c r="F90" s="229"/>
      <c r="G90" s="229"/>
      <c r="H90" s="229"/>
      <c r="I90" s="229"/>
      <c r="J90" s="229"/>
      <c r="K90" s="229"/>
      <c r="L90" s="229"/>
      <c r="M90" s="229"/>
      <c r="N90" s="229"/>
      <c r="O90" s="229"/>
      <c r="P90" s="229"/>
      <c r="Q90" s="229"/>
      <c r="R90" s="229"/>
      <c r="S90" s="229"/>
      <c r="T90" s="229"/>
      <c r="U90" s="229"/>
      <c r="V90" s="229"/>
      <c r="W90" s="229"/>
      <c r="Y90" s="57"/>
      <c r="Z90" s="57"/>
      <c r="AA90" s="193"/>
    </row>
    <row r="91" spans="2:27" s="56" customFormat="1" ht="15" x14ac:dyDescent="0.2">
      <c r="B91" s="229"/>
      <c r="C91" s="229"/>
      <c r="D91" s="229"/>
      <c r="E91" s="229"/>
      <c r="F91" s="229"/>
      <c r="G91" s="229"/>
      <c r="H91" s="229"/>
      <c r="I91" s="229"/>
      <c r="J91" s="229"/>
      <c r="K91" s="229"/>
      <c r="L91" s="229"/>
      <c r="M91" s="229"/>
      <c r="N91" s="229"/>
      <c r="O91" s="229"/>
      <c r="P91" s="229"/>
      <c r="Q91" s="229"/>
      <c r="R91" s="229"/>
      <c r="S91" s="229"/>
      <c r="T91" s="229"/>
      <c r="U91" s="229"/>
      <c r="V91" s="229"/>
      <c r="W91" s="229"/>
      <c r="Y91" s="57"/>
      <c r="Z91" s="57"/>
      <c r="AA91" s="193"/>
    </row>
    <row r="92" spans="2:27" s="56" customFormat="1" ht="5.0999999999999996" customHeight="1" x14ac:dyDescent="0.2">
      <c r="B92" s="229"/>
      <c r="C92" s="229"/>
      <c r="D92" s="229"/>
      <c r="E92" s="229"/>
      <c r="F92" s="229"/>
      <c r="G92" s="229"/>
      <c r="H92" s="229"/>
      <c r="I92" s="229"/>
      <c r="J92" s="229"/>
      <c r="K92" s="229"/>
      <c r="L92" s="229"/>
      <c r="M92" s="229"/>
      <c r="N92" s="229"/>
      <c r="O92" s="229"/>
      <c r="P92" s="229"/>
      <c r="Q92" s="229"/>
      <c r="R92" s="229"/>
      <c r="S92" s="229"/>
      <c r="T92" s="229"/>
      <c r="U92" s="229"/>
      <c r="V92" s="229"/>
      <c r="W92" s="229"/>
      <c r="Y92" s="57"/>
      <c r="Z92" s="57"/>
      <c r="AA92" s="193"/>
    </row>
    <row r="93" spans="2:27" s="56" customFormat="1" ht="15" x14ac:dyDescent="0.2">
      <c r="B93" s="192"/>
      <c r="C93" s="192"/>
      <c r="D93" s="192"/>
      <c r="E93" s="192"/>
      <c r="F93" s="192"/>
      <c r="G93" s="192"/>
      <c r="H93" s="192"/>
      <c r="I93" s="192"/>
      <c r="J93" s="192"/>
      <c r="K93" s="192"/>
      <c r="L93" s="192"/>
      <c r="M93" s="192"/>
      <c r="N93" s="192"/>
      <c r="O93" s="192"/>
      <c r="P93" s="192"/>
      <c r="Q93" s="192"/>
      <c r="R93" s="192"/>
      <c r="S93" s="192"/>
      <c r="T93" s="192"/>
      <c r="U93" s="192"/>
      <c r="V93" s="192"/>
      <c r="W93" s="192"/>
      <c r="Y93" s="57"/>
      <c r="Z93" s="57"/>
      <c r="AA93" s="193"/>
    </row>
    <row r="94" spans="2:27" s="56" customFormat="1" ht="14.4" customHeight="1" x14ac:dyDescent="0.2">
      <c r="Y94" s="57"/>
      <c r="Z94" s="57"/>
      <c r="AA94" s="193"/>
    </row>
    <row r="95" spans="2:27" s="56" customFormat="1" ht="15" x14ac:dyDescent="0.2">
      <c r="Y95" s="57"/>
      <c r="Z95" s="57"/>
      <c r="AA95" s="193"/>
    </row>
    <row r="96" spans="2:27" s="56" customFormat="1" ht="5.0999999999999996" customHeight="1" x14ac:dyDescent="0.2">
      <c r="B96" s="233" t="s">
        <v>51</v>
      </c>
      <c r="C96" s="234"/>
      <c r="D96" s="234"/>
      <c r="E96" s="234"/>
      <c r="F96" s="234"/>
      <c r="G96" s="234"/>
      <c r="H96" s="234"/>
      <c r="I96" s="234"/>
      <c r="J96" s="234"/>
      <c r="K96" s="234"/>
      <c r="L96" s="234"/>
      <c r="M96" s="234"/>
      <c r="N96" s="234"/>
      <c r="O96" s="234"/>
      <c r="P96" s="234"/>
      <c r="Q96" s="234"/>
      <c r="R96" s="234"/>
      <c r="S96" s="234"/>
      <c r="T96" s="234"/>
      <c r="U96" s="234"/>
      <c r="V96" s="234"/>
      <c r="W96" s="234"/>
      <c r="Y96" s="57"/>
      <c r="Z96" s="57"/>
      <c r="AA96" s="193"/>
    </row>
    <row r="97" spans="2:27" s="56" customFormat="1" ht="45" customHeight="1" x14ac:dyDescent="0.2">
      <c r="B97" s="234"/>
      <c r="C97" s="234"/>
      <c r="D97" s="234"/>
      <c r="E97" s="234"/>
      <c r="F97" s="234"/>
      <c r="G97" s="234"/>
      <c r="H97" s="234"/>
      <c r="I97" s="234"/>
      <c r="J97" s="234"/>
      <c r="K97" s="234"/>
      <c r="L97" s="234"/>
      <c r="M97" s="234"/>
      <c r="N97" s="234"/>
      <c r="O97" s="234"/>
      <c r="P97" s="234"/>
      <c r="Q97" s="234"/>
      <c r="R97" s="234"/>
      <c r="S97" s="234"/>
      <c r="T97" s="234"/>
      <c r="U97" s="234"/>
      <c r="V97" s="234"/>
      <c r="W97" s="234"/>
      <c r="Y97" s="57"/>
      <c r="Z97" s="57"/>
      <c r="AA97" s="193"/>
    </row>
    <row r="98" spans="2:27" s="56" customFormat="1" ht="5.0999999999999996" customHeight="1" x14ac:dyDescent="0.2">
      <c r="B98" s="234"/>
      <c r="C98" s="234"/>
      <c r="D98" s="234"/>
      <c r="E98" s="234"/>
      <c r="F98" s="234"/>
      <c r="G98" s="234"/>
      <c r="H98" s="234"/>
      <c r="I98" s="234"/>
      <c r="J98" s="234"/>
      <c r="K98" s="234"/>
      <c r="L98" s="234"/>
      <c r="M98" s="234"/>
      <c r="N98" s="234"/>
      <c r="O98" s="234"/>
      <c r="P98" s="234"/>
      <c r="Q98" s="234"/>
      <c r="R98" s="234"/>
      <c r="S98" s="234"/>
      <c r="T98" s="234"/>
      <c r="U98" s="234"/>
      <c r="V98" s="234"/>
      <c r="W98" s="234"/>
      <c r="Y98" s="57"/>
      <c r="Z98" s="57"/>
      <c r="AA98" s="193"/>
    </row>
    <row r="99" spans="2:27" s="56" customFormat="1" ht="12.6" customHeight="1" x14ac:dyDescent="0.2">
      <c r="Y99" s="57"/>
      <c r="Z99" s="57"/>
      <c r="AA99" s="193"/>
    </row>
    <row r="100" spans="2:27" s="56" customFormat="1" ht="15" hidden="1" x14ac:dyDescent="0.2">
      <c r="D100" s="98" t="s">
        <v>459</v>
      </c>
      <c r="Y100" s="57"/>
      <c r="Z100" s="57"/>
      <c r="AA100" s="193"/>
    </row>
    <row r="101" spans="2:27" s="56" customFormat="1" ht="5.0999999999999996" customHeight="1" x14ac:dyDescent="0.2">
      <c r="Y101" s="57"/>
      <c r="Z101" s="57"/>
      <c r="AA101" s="193"/>
    </row>
    <row r="102" spans="2:27" s="56" customFormat="1" ht="9" customHeight="1" x14ac:dyDescent="0.2">
      <c r="D102" s="99"/>
      <c r="Y102" s="57"/>
      <c r="Z102" s="57"/>
      <c r="AA102" s="193"/>
    </row>
    <row r="103" spans="2:27" s="56" customFormat="1" ht="5.0999999999999996" customHeight="1" x14ac:dyDescent="0.2">
      <c r="D103" s="99"/>
      <c r="Y103" s="57"/>
      <c r="Z103" s="57"/>
      <c r="AA103" s="193"/>
    </row>
    <row r="104" spans="2:27" s="56" customFormat="1" ht="9.6" customHeight="1" x14ac:dyDescent="0.2">
      <c r="D104" s="99"/>
      <c r="Y104" s="57"/>
      <c r="Z104" s="57"/>
      <c r="AA104" s="193"/>
    </row>
    <row r="105" spans="2:27" s="56" customFormat="1" ht="15" hidden="1" x14ac:dyDescent="0.2">
      <c r="Y105" s="57"/>
      <c r="Z105" s="57"/>
      <c r="AA105" s="193"/>
    </row>
    <row r="106" spans="2:27" s="56" customFormat="1" ht="11.4" customHeight="1" x14ac:dyDescent="0.2">
      <c r="D106" s="100"/>
      <c r="Y106" s="57"/>
      <c r="Z106" s="57"/>
      <c r="AA106" s="193"/>
    </row>
    <row r="107" spans="2:27" s="56" customFormat="1" ht="5.0999999999999996" customHeight="1" x14ac:dyDescent="0.2">
      <c r="B107" s="1" t="s">
        <v>416</v>
      </c>
      <c r="C107" s="224"/>
      <c r="D107" s="224"/>
      <c r="E107" s="224"/>
      <c r="F107" s="224"/>
      <c r="G107" s="224"/>
      <c r="H107" s="224"/>
      <c r="I107" s="224"/>
      <c r="J107" s="224"/>
      <c r="K107" s="224"/>
      <c r="L107" s="224"/>
      <c r="M107" s="224"/>
      <c r="N107" s="224"/>
      <c r="O107" s="224"/>
      <c r="P107" s="224"/>
      <c r="Q107" s="224"/>
      <c r="R107" s="224"/>
      <c r="S107" s="224"/>
      <c r="T107" s="224"/>
      <c r="U107" s="224"/>
      <c r="V107" s="224"/>
      <c r="W107" s="224"/>
      <c r="Y107" s="57"/>
      <c r="Z107" s="57"/>
      <c r="AA107" s="193"/>
    </row>
    <row r="108" spans="2:27" s="56" customFormat="1" ht="50.1" customHeight="1" x14ac:dyDescent="0.2">
      <c r="B108" s="224"/>
      <c r="C108" s="224"/>
      <c r="D108" s="224"/>
      <c r="E108" s="224"/>
      <c r="F108" s="224"/>
      <c r="G108" s="224"/>
      <c r="H108" s="224"/>
      <c r="I108" s="224"/>
      <c r="J108" s="224"/>
      <c r="K108" s="224"/>
      <c r="L108" s="224"/>
      <c r="M108" s="224"/>
      <c r="N108" s="224"/>
      <c r="O108" s="224"/>
      <c r="P108" s="224"/>
      <c r="Q108" s="224"/>
      <c r="R108" s="224"/>
      <c r="S108" s="224"/>
      <c r="T108" s="224"/>
      <c r="U108" s="224"/>
      <c r="V108" s="224"/>
      <c r="W108" s="224"/>
      <c r="Y108" s="57"/>
      <c r="Z108" s="57"/>
      <c r="AA108" s="193"/>
    </row>
    <row r="109" spans="2:27" s="56" customFormat="1" ht="5.0999999999999996" customHeight="1" x14ac:dyDescent="0.2">
      <c r="B109" s="224"/>
      <c r="C109" s="224"/>
      <c r="D109" s="224"/>
      <c r="E109" s="224"/>
      <c r="F109" s="224"/>
      <c r="G109" s="224"/>
      <c r="H109" s="224"/>
      <c r="I109" s="224"/>
      <c r="J109" s="224"/>
      <c r="K109" s="224"/>
      <c r="L109" s="224"/>
      <c r="M109" s="224"/>
      <c r="N109" s="224"/>
      <c r="O109" s="224"/>
      <c r="P109" s="224"/>
      <c r="Q109" s="224"/>
      <c r="R109" s="224"/>
      <c r="S109" s="224"/>
      <c r="T109" s="224"/>
      <c r="U109" s="224"/>
      <c r="V109" s="224"/>
      <c r="W109" s="224"/>
      <c r="Y109" s="57"/>
      <c r="Z109" s="57"/>
      <c r="AA109" s="193"/>
    </row>
    <row r="110" spans="2:27" s="56" customFormat="1" ht="15" x14ac:dyDescent="0.2">
      <c r="Y110" s="57"/>
      <c r="Z110" s="57"/>
      <c r="AA110" s="193"/>
    </row>
    <row r="111" spans="2:27" s="56" customFormat="1" ht="15" x14ac:dyDescent="0.2">
      <c r="Y111" s="57"/>
      <c r="Z111" s="57"/>
      <c r="AA111" s="193"/>
    </row>
    <row r="112" spans="2:27" s="56" customFormat="1" ht="15" x14ac:dyDescent="0.2">
      <c r="Y112" s="57"/>
      <c r="Z112" s="57"/>
      <c r="AA112" s="193"/>
    </row>
    <row r="113" spans="25:27" s="202" customFormat="1" ht="18" x14ac:dyDescent="0.2">
      <c r="Y113" s="200"/>
      <c r="Z113" s="200"/>
      <c r="AA113" s="201"/>
    </row>
    <row r="114" spans="25:27" s="202" customFormat="1" ht="18" x14ac:dyDescent="0.2">
      <c r="Y114" s="200"/>
      <c r="Z114" s="200"/>
      <c r="AA114" s="201"/>
    </row>
    <row r="115" spans="25:27" s="202" customFormat="1" ht="18" x14ac:dyDescent="0.2">
      <c r="Y115" s="200"/>
      <c r="Z115" s="200"/>
      <c r="AA115" s="201"/>
    </row>
    <row r="116" spans="25:27" s="202" customFormat="1" ht="18" x14ac:dyDescent="0.2">
      <c r="Y116" s="200"/>
      <c r="Z116" s="200"/>
      <c r="AA116" s="20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84:H84"/>
    <mergeCell ref="B90:W92"/>
    <mergeCell ref="B96:W98"/>
    <mergeCell ref="B107:W109"/>
    <mergeCell ref="J62:L62"/>
    <mergeCell ref="N62:T62"/>
    <mergeCell ref="AA71:AA78"/>
    <mergeCell ref="F78:H78"/>
    <mergeCell ref="F80:H80"/>
    <mergeCell ref="F82:H82"/>
    <mergeCell ref="F41:J41"/>
    <mergeCell ref="D52:V52"/>
    <mergeCell ref="D54:V54"/>
    <mergeCell ref="J58:L58"/>
    <mergeCell ref="N58:T58"/>
    <mergeCell ref="J60:L60"/>
    <mergeCell ref="N60:T60"/>
    <mergeCell ref="F39:J39"/>
    <mergeCell ref="B2:W2"/>
    <mergeCell ref="C13:D13"/>
    <mergeCell ref="C15:D15"/>
    <mergeCell ref="F31:J31"/>
    <mergeCell ref="F37:J37"/>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2" x14ac:dyDescent="0.2"/>
  <cols>
    <col min="1" max="1" width="0.88671875" style="208" customWidth="1"/>
    <col min="2" max="2" width="3.33203125" style="208" hidden="1" customWidth="1"/>
    <col min="3" max="3" width="3.6640625" style="208" customWidth="1"/>
    <col min="4" max="4" width="12.6640625" style="208" customWidth="1"/>
    <col min="5" max="5" width="7.21875" style="209" customWidth="1"/>
    <col min="6" max="6" width="12.77734375" style="208" customWidth="1"/>
    <col min="7" max="7" width="2.6640625" style="208" customWidth="1"/>
    <col min="8" max="8" width="12.77734375" style="208" customWidth="1"/>
    <col min="9" max="9" width="2.6640625" style="210" customWidth="1"/>
    <col min="10" max="10" width="15.77734375" style="208" customWidth="1"/>
    <col min="11" max="11" width="2.6640625" style="208" customWidth="1"/>
    <col min="12" max="12" width="15.77734375" style="208" customWidth="1"/>
    <col min="13" max="13" width="2.6640625" style="208" customWidth="1"/>
    <col min="14" max="14" width="15.77734375" style="208" customWidth="1"/>
    <col min="15" max="15" width="2.6640625" style="208" customWidth="1"/>
    <col min="16" max="16" width="15.77734375" style="208" customWidth="1"/>
    <col min="17" max="17" width="2.6640625" style="208" customWidth="1"/>
    <col min="18" max="18" width="15.77734375" style="208" customWidth="1"/>
    <col min="19" max="19" width="2.6640625" style="208" customWidth="1"/>
    <col min="20" max="20" width="12.77734375" style="208" customWidth="1"/>
    <col min="21" max="21" width="2.6640625" style="208" customWidth="1"/>
    <col min="22" max="22" width="15.77734375" style="208" customWidth="1"/>
    <col min="23" max="23" width="2.6640625" style="208" customWidth="1"/>
    <col min="24" max="24" width="6.6640625" style="208" customWidth="1"/>
    <col min="25" max="25" width="2.6640625" style="208" customWidth="1"/>
    <col min="26" max="26" width="6.6640625" style="208" customWidth="1"/>
    <col min="27" max="27" width="2.6640625" style="208" customWidth="1"/>
    <col min="28" max="28" width="12.6640625" style="208" customWidth="1"/>
    <col min="29" max="29" width="2.6640625" style="208" customWidth="1"/>
    <col min="30" max="30" width="3.44140625" style="208" customWidth="1"/>
    <col min="31" max="31" width="2.6640625" style="208" hidden="1" customWidth="1"/>
    <col min="32" max="32" width="12.6640625" style="208" hidden="1" customWidth="1"/>
    <col min="33" max="33" width="2.6640625" style="208" hidden="1" customWidth="1"/>
    <col min="34" max="34" width="66.77734375" style="208" customWidth="1"/>
    <col min="35" max="39" width="12" style="208" hidden="1" customWidth="1"/>
    <col min="40" max="40" width="12.6640625" style="208" hidden="1" customWidth="1"/>
    <col min="41" max="41" width="2.6640625" style="208" hidden="1" customWidth="1"/>
    <col min="42" max="42" width="2.88671875" style="208" hidden="1" customWidth="1"/>
    <col min="43" max="45" width="9" style="208" hidden="1" customWidth="1"/>
    <col min="46" max="46" width="66.77734375" style="211" customWidth="1"/>
    <col min="47" max="54" width="9" style="208" hidden="1" customWidth="1"/>
    <col min="55" max="16384" width="9" style="208"/>
  </cols>
  <sheetData>
    <row r="1" spans="3:46" s="101" customFormat="1" ht="18.600000000000001" x14ac:dyDescent="0.2">
      <c r="C1" s="53" t="s">
        <v>412</v>
      </c>
      <c r="E1" s="102"/>
      <c r="I1" s="103"/>
      <c r="AC1" s="54" t="s">
        <v>463</v>
      </c>
      <c r="AT1" s="61"/>
    </row>
    <row r="2" spans="3:46" s="106" customFormat="1" ht="30" customHeight="1" x14ac:dyDescent="0.2">
      <c r="C2" s="253" t="s">
        <v>466</v>
      </c>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06"/>
      <c r="AE2" s="206"/>
      <c r="AF2" s="206"/>
      <c r="AG2" s="206"/>
      <c r="AH2" s="206"/>
      <c r="AI2" s="207"/>
      <c r="AJ2" s="207"/>
      <c r="AK2" s="207"/>
      <c r="AL2" s="207"/>
      <c r="AM2" s="207"/>
      <c r="AN2" s="207"/>
      <c r="AO2" s="207"/>
      <c r="AQ2" s="107" t="s">
        <v>52</v>
      </c>
      <c r="AR2" s="107"/>
      <c r="AS2" s="107"/>
      <c r="AT2" s="56"/>
    </row>
    <row r="3" spans="3:46" s="101" customFormat="1" ht="13.2" customHeight="1" x14ac:dyDescent="0.2">
      <c r="E3" s="102"/>
      <c r="I3" s="103"/>
      <c r="AB3" s="55"/>
      <c r="AC3" s="103" t="s">
        <v>468</v>
      </c>
      <c r="AQ3" s="108"/>
      <c r="AR3" s="108"/>
      <c r="AS3" s="108"/>
      <c r="AT3" s="61"/>
    </row>
    <row r="4" spans="3:46" s="101" customFormat="1" ht="16.8"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0999999999999996" customHeight="1" x14ac:dyDescent="0.2">
      <c r="E6" s="102"/>
      <c r="I6" s="103"/>
      <c r="AQ6" s="108"/>
      <c r="AR6" s="108"/>
      <c r="AS6" s="108"/>
      <c r="AT6" s="61"/>
    </row>
    <row r="7" spans="3:46" s="101" customFormat="1" ht="15" x14ac:dyDescent="0.2">
      <c r="D7" s="265" t="s">
        <v>54</v>
      </c>
      <c r="E7" s="265"/>
      <c r="F7" s="265"/>
      <c r="G7" s="265"/>
      <c r="H7" s="265"/>
      <c r="I7" s="265"/>
      <c r="J7" s="265"/>
      <c r="K7" s="265"/>
      <c r="L7" s="265"/>
      <c r="AQ7" s="108"/>
      <c r="AR7" s="108"/>
      <c r="AS7" s="108"/>
      <c r="AT7" s="61"/>
    </row>
    <row r="8" spans="3:46" s="101" customFormat="1" ht="5.0999999999999996" customHeight="1" x14ac:dyDescent="0.2">
      <c r="E8" s="102"/>
      <c r="I8" s="103"/>
      <c r="AQ8" s="108"/>
      <c r="AR8" s="108"/>
      <c r="AS8" s="108"/>
      <c r="AT8" s="61"/>
    </row>
    <row r="9" spans="3:46" s="101" customFormat="1" ht="15" x14ac:dyDescent="0.2">
      <c r="D9" s="265" t="s">
        <v>55</v>
      </c>
      <c r="E9" s="265"/>
      <c r="F9" s="265"/>
      <c r="G9" s="265"/>
      <c r="H9" s="265"/>
      <c r="I9" s="265"/>
      <c r="J9" s="265"/>
      <c r="K9" s="265"/>
      <c r="L9" s="265"/>
      <c r="AQ9" s="108"/>
      <c r="AR9" s="108"/>
      <c r="AS9" s="108"/>
      <c r="AT9" s="61"/>
    </row>
    <row r="10" spans="3:46" s="101" customFormat="1" ht="5.0999999999999996" customHeight="1" x14ac:dyDescent="0.2">
      <c r="E10" s="102"/>
      <c r="I10" s="103"/>
      <c r="AQ10" s="108"/>
      <c r="AR10" s="108"/>
      <c r="AS10" s="108"/>
      <c r="AT10" s="61"/>
    </row>
    <row r="11" spans="3:46" s="101" customFormat="1" ht="15" x14ac:dyDescent="0.2">
      <c r="D11" s="265" t="s">
        <v>56</v>
      </c>
      <c r="E11" s="265"/>
      <c r="F11" s="265"/>
      <c r="G11" s="265"/>
      <c r="H11" s="265"/>
      <c r="I11" s="265"/>
      <c r="J11" s="265"/>
      <c r="K11" s="265"/>
      <c r="L11" s="265"/>
      <c r="AQ11" s="108"/>
      <c r="AR11" s="108"/>
      <c r="AS11" s="108"/>
      <c r="AT11" s="61"/>
    </row>
    <row r="12" spans="3:46" s="101" customFormat="1" ht="9.6" customHeight="1" x14ac:dyDescent="0.2">
      <c r="E12" s="102"/>
      <c r="I12" s="103"/>
      <c r="AQ12" s="108"/>
      <c r="AR12" s="108"/>
      <c r="AS12" s="108"/>
      <c r="AT12" s="61"/>
    </row>
    <row r="13" spans="3:46" s="101" customFormat="1" ht="7.2" customHeight="1" x14ac:dyDescent="0.2">
      <c r="E13" s="102"/>
      <c r="I13" s="103"/>
      <c r="AQ13" s="108"/>
      <c r="AR13" s="108"/>
      <c r="AS13" s="108"/>
      <c r="AT13" s="61"/>
    </row>
    <row r="14" spans="3:46" s="101" customFormat="1" ht="9.6" customHeight="1" x14ac:dyDescent="0.2">
      <c r="E14" s="102"/>
      <c r="I14" s="103"/>
      <c r="AQ14" s="108"/>
      <c r="AR14" s="108"/>
      <c r="AS14" s="108"/>
      <c r="AT14" s="61"/>
    </row>
    <row r="15" spans="3:46" s="115" customFormat="1" ht="5.0999999999999996" customHeight="1" x14ac:dyDescent="0.2">
      <c r="C15" s="197"/>
      <c r="D15" s="110"/>
      <c r="E15" s="111"/>
      <c r="F15" s="112"/>
      <c r="G15" s="112"/>
      <c r="H15" s="112"/>
      <c r="I15" s="112"/>
      <c r="J15" s="112"/>
      <c r="K15" s="197"/>
      <c r="L15" s="112"/>
      <c r="M15" s="113"/>
      <c r="N15" s="112"/>
      <c r="O15" s="114"/>
      <c r="P15" s="112"/>
      <c r="Q15" s="197"/>
      <c r="R15" s="112"/>
      <c r="S15" s="112"/>
      <c r="T15" s="112"/>
      <c r="U15" s="114"/>
      <c r="V15" s="112"/>
      <c r="W15" s="112"/>
      <c r="X15" s="112"/>
      <c r="Y15" s="19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97"/>
      <c r="D20" s="197"/>
      <c r="E20" s="111"/>
      <c r="F20" s="268" t="s">
        <v>14</v>
      </c>
      <c r="G20" s="268"/>
      <c r="H20" s="268"/>
      <c r="I20" s="268"/>
      <c r="J20" s="268"/>
      <c r="K20" s="197"/>
      <c r="L20" s="268" t="s">
        <v>15</v>
      </c>
      <c r="M20" s="268"/>
      <c r="N20" s="268"/>
      <c r="O20" s="114"/>
      <c r="P20" s="197" t="s">
        <v>16</v>
      </c>
      <c r="Q20" s="197"/>
      <c r="R20" s="268" t="s">
        <v>18</v>
      </c>
      <c r="S20" s="268"/>
      <c r="T20" s="268"/>
      <c r="U20" s="114"/>
      <c r="V20" s="268" t="s">
        <v>20</v>
      </c>
      <c r="W20" s="268"/>
      <c r="X20" s="268"/>
      <c r="Y20" s="197"/>
      <c r="Z20" s="268" t="s">
        <v>23</v>
      </c>
      <c r="AA20" s="268"/>
      <c r="AB20" s="268"/>
      <c r="AC20" s="197"/>
      <c r="AD20" s="101"/>
      <c r="AE20" s="108"/>
      <c r="AF20" s="108"/>
      <c r="AG20" s="108"/>
      <c r="AH20" s="56"/>
    </row>
    <row r="21" spans="2:39" s="115" customFormat="1" ht="18" customHeight="1" thickBot="1" x14ac:dyDescent="0.25">
      <c r="C21" s="197"/>
      <c r="D21" s="110" t="s">
        <v>421</v>
      </c>
      <c r="E21" s="111"/>
      <c r="F21" s="269" t="s">
        <v>95</v>
      </c>
      <c r="G21" s="269"/>
      <c r="H21" s="269"/>
      <c r="I21" s="269"/>
      <c r="J21" s="269"/>
      <c r="K21" s="119"/>
      <c r="L21" s="196" t="s">
        <v>95</v>
      </c>
      <c r="M21" s="120" t="s">
        <v>59</v>
      </c>
      <c r="N21" s="196" t="s">
        <v>95</v>
      </c>
      <c r="O21" s="121"/>
      <c r="P21" s="196" t="s">
        <v>95</v>
      </c>
      <c r="Q21" s="119"/>
      <c r="R21" s="269" t="s">
        <v>95</v>
      </c>
      <c r="S21" s="269"/>
      <c r="T21" s="269"/>
      <c r="U21" s="121"/>
      <c r="V21" s="269" t="s">
        <v>95</v>
      </c>
      <c r="W21" s="269"/>
      <c r="X21" s="269"/>
      <c r="Y21" s="119"/>
      <c r="Z21" s="269" t="s">
        <v>95</v>
      </c>
      <c r="AA21" s="269"/>
      <c r="AB21" s="269"/>
      <c r="AC21" s="197"/>
      <c r="AE21" s="108"/>
      <c r="AF21" s="108"/>
      <c r="AG21" s="108"/>
      <c r="AH21" s="56" t="s">
        <v>451</v>
      </c>
      <c r="AI21" s="115" t="s">
        <v>451</v>
      </c>
      <c r="AJ21" s="101" t="s">
        <v>452</v>
      </c>
      <c r="AK21" s="101" t="s">
        <v>453</v>
      </c>
      <c r="AL21" s="101" t="s">
        <v>454</v>
      </c>
      <c r="AM21" s="106" t="s">
        <v>455</v>
      </c>
    </row>
    <row r="22" spans="2:39" s="115" customFormat="1" ht="5.0999999999999996" customHeight="1" thickBot="1" x14ac:dyDescent="0.25">
      <c r="C22" s="19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67"/>
      <c r="G23" s="267"/>
      <c r="H23" s="267"/>
      <c r="I23" s="267"/>
      <c r="J23" s="267"/>
      <c r="K23" s="119"/>
      <c r="L23" s="123"/>
      <c r="M23" s="120" t="s">
        <v>59</v>
      </c>
      <c r="N23" s="123"/>
      <c r="O23" s="121"/>
      <c r="P23" s="195"/>
      <c r="Q23" s="119"/>
      <c r="R23" s="267"/>
      <c r="S23" s="267"/>
      <c r="T23" s="267"/>
      <c r="U23" s="121"/>
      <c r="V23" s="267"/>
      <c r="W23" s="267"/>
      <c r="X23" s="267"/>
      <c r="Y23" s="119"/>
      <c r="Z23" s="267"/>
      <c r="AA23" s="267"/>
      <c r="AB23" s="267"/>
      <c r="AC23" s="117"/>
      <c r="AE23" s="108"/>
      <c r="AF23" s="108"/>
      <c r="AG23" s="108"/>
      <c r="AH23" s="56" t="s">
        <v>451</v>
      </c>
      <c r="AI23" s="115" t="s">
        <v>451</v>
      </c>
      <c r="AJ23" s="101" t="s">
        <v>452</v>
      </c>
      <c r="AK23" s="115" t="s">
        <v>453</v>
      </c>
      <c r="AL23" s="101" t="s">
        <v>454</v>
      </c>
      <c r="AM23" s="115" t="s">
        <v>455</v>
      </c>
    </row>
    <row r="24" spans="2:39" s="115" customFormat="1" ht="5.0999999999999996" customHeight="1" thickBot="1" x14ac:dyDescent="0.25">
      <c r="C24" s="19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67"/>
      <c r="G25" s="267"/>
      <c r="H25" s="267"/>
      <c r="I25" s="267"/>
      <c r="J25" s="267"/>
      <c r="K25" s="119"/>
      <c r="L25" s="123"/>
      <c r="M25" s="120" t="s">
        <v>59</v>
      </c>
      <c r="N25" s="123"/>
      <c r="O25" s="121"/>
      <c r="P25" s="195"/>
      <c r="Q25" s="119"/>
      <c r="R25" s="267"/>
      <c r="S25" s="267"/>
      <c r="T25" s="267"/>
      <c r="U25" s="121"/>
      <c r="V25" s="267"/>
      <c r="W25" s="267"/>
      <c r="X25" s="267"/>
      <c r="Y25" s="119"/>
      <c r="Z25" s="267"/>
      <c r="AA25" s="267"/>
      <c r="AB25" s="267"/>
      <c r="AC25" s="117"/>
      <c r="AE25" s="108"/>
      <c r="AF25" s="108"/>
      <c r="AG25" s="108"/>
      <c r="AH25" s="56" t="s">
        <v>451</v>
      </c>
      <c r="AI25" s="115" t="s">
        <v>451</v>
      </c>
      <c r="AJ25" s="101" t="s">
        <v>452</v>
      </c>
      <c r="AK25" s="115" t="s">
        <v>453</v>
      </c>
      <c r="AL25" s="101" t="s">
        <v>454</v>
      </c>
      <c r="AM25" s="115" t="s">
        <v>455</v>
      </c>
    </row>
    <row r="26" spans="2:39" s="115" customFormat="1" ht="5.0999999999999996" customHeight="1" x14ac:dyDescent="0.2">
      <c r="C26" s="19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67"/>
      <c r="G27" s="267"/>
      <c r="H27" s="267"/>
      <c r="I27" s="267"/>
      <c r="J27" s="267"/>
      <c r="K27" s="119"/>
      <c r="L27" s="123"/>
      <c r="M27" s="120" t="s">
        <v>59</v>
      </c>
      <c r="N27" s="123"/>
      <c r="O27" s="121"/>
      <c r="P27" s="195"/>
      <c r="Q27" s="119"/>
      <c r="R27" s="267"/>
      <c r="S27" s="267"/>
      <c r="T27" s="267"/>
      <c r="U27" s="121"/>
      <c r="V27" s="267"/>
      <c r="W27" s="267"/>
      <c r="X27" s="267"/>
      <c r="Y27" s="119"/>
      <c r="Z27" s="267"/>
      <c r="AA27" s="267"/>
      <c r="AB27" s="267"/>
      <c r="AC27" s="117"/>
      <c r="AE27" s="108"/>
      <c r="AF27" s="108"/>
      <c r="AG27" s="108"/>
      <c r="AH27" s="56" t="s">
        <v>95</v>
      </c>
      <c r="AI27" s="115" t="s">
        <v>451</v>
      </c>
      <c r="AJ27" s="101" t="s">
        <v>452</v>
      </c>
      <c r="AK27" s="115" t="s">
        <v>453</v>
      </c>
      <c r="AL27" s="101" t="s">
        <v>454</v>
      </c>
      <c r="AM27" s="115" t="s">
        <v>455</v>
      </c>
    </row>
    <row r="28" spans="2:39" s="115" customFormat="1" ht="5.0999999999999996" hidden="1" customHeight="1" thickBot="1" x14ac:dyDescent="0.25">
      <c r="C28" s="19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67"/>
      <c r="G29" s="267"/>
      <c r="H29" s="267"/>
      <c r="I29" s="267"/>
      <c r="J29" s="267"/>
      <c r="K29" s="119"/>
      <c r="L29" s="123"/>
      <c r="M29" s="120" t="s">
        <v>59</v>
      </c>
      <c r="N29" s="123"/>
      <c r="O29" s="121"/>
      <c r="P29" s="195"/>
      <c r="Q29" s="119"/>
      <c r="R29" s="267"/>
      <c r="S29" s="267"/>
      <c r="T29" s="267"/>
      <c r="U29" s="121"/>
      <c r="V29" s="267"/>
      <c r="W29" s="267"/>
      <c r="X29" s="267"/>
      <c r="Y29" s="119"/>
      <c r="Z29" s="267"/>
      <c r="AA29" s="267"/>
      <c r="AB29" s="267"/>
      <c r="AC29" s="117"/>
      <c r="AE29" s="108"/>
      <c r="AF29" s="108"/>
      <c r="AG29" s="108"/>
      <c r="AH29" s="56" t="s">
        <v>95</v>
      </c>
      <c r="AI29" s="115" t="s">
        <v>451</v>
      </c>
      <c r="AJ29" s="101" t="s">
        <v>452</v>
      </c>
      <c r="AK29" s="115" t="s">
        <v>453</v>
      </c>
      <c r="AL29" s="101" t="s">
        <v>454</v>
      </c>
      <c r="AM29" s="115" t="s">
        <v>455</v>
      </c>
    </row>
    <row r="30" spans="2:39" s="115" customFormat="1" ht="5.0999999999999996" hidden="1" customHeight="1" thickBot="1" x14ac:dyDescent="0.25">
      <c r="C30" s="19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67"/>
      <c r="G31" s="267"/>
      <c r="H31" s="267"/>
      <c r="I31" s="267"/>
      <c r="J31" s="267"/>
      <c r="K31" s="119"/>
      <c r="L31" s="123"/>
      <c r="M31" s="120" t="s">
        <v>59</v>
      </c>
      <c r="N31" s="123"/>
      <c r="O31" s="121"/>
      <c r="P31" s="195"/>
      <c r="Q31" s="119"/>
      <c r="R31" s="267"/>
      <c r="S31" s="267"/>
      <c r="T31" s="267"/>
      <c r="U31" s="121"/>
      <c r="V31" s="267"/>
      <c r="W31" s="267"/>
      <c r="X31" s="267"/>
      <c r="Y31" s="119"/>
      <c r="Z31" s="267"/>
      <c r="AA31" s="267"/>
      <c r="AB31" s="267"/>
      <c r="AC31" s="117"/>
      <c r="AE31" s="108"/>
      <c r="AF31" s="108"/>
      <c r="AG31" s="108"/>
      <c r="AH31" s="56" t="s">
        <v>95</v>
      </c>
      <c r="AI31" s="115" t="s">
        <v>451</v>
      </c>
      <c r="AJ31" s="125" t="s">
        <v>452</v>
      </c>
      <c r="AK31" s="115" t="s">
        <v>453</v>
      </c>
      <c r="AL31" s="101" t="s">
        <v>454</v>
      </c>
      <c r="AM31" s="115" t="s">
        <v>455</v>
      </c>
    </row>
    <row r="32" spans="2:39" s="115" customFormat="1" ht="5.0999999999999996" hidden="1" customHeight="1" thickBot="1" x14ac:dyDescent="0.25">
      <c r="C32" s="19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67"/>
      <c r="G33" s="267"/>
      <c r="H33" s="267"/>
      <c r="I33" s="267"/>
      <c r="J33" s="267"/>
      <c r="K33" s="119"/>
      <c r="L33" s="123"/>
      <c r="M33" s="120" t="s">
        <v>59</v>
      </c>
      <c r="N33" s="123"/>
      <c r="O33" s="121"/>
      <c r="P33" s="195"/>
      <c r="Q33" s="119"/>
      <c r="R33" s="267"/>
      <c r="S33" s="267"/>
      <c r="T33" s="267"/>
      <c r="U33" s="121"/>
      <c r="V33" s="267"/>
      <c r="W33" s="267"/>
      <c r="X33" s="267"/>
      <c r="Y33" s="119"/>
      <c r="Z33" s="267"/>
      <c r="AA33" s="267"/>
      <c r="AB33" s="267"/>
      <c r="AC33" s="117"/>
      <c r="AE33" s="108"/>
      <c r="AF33" s="108"/>
      <c r="AG33" s="108"/>
      <c r="AH33" s="56" t="s">
        <v>95</v>
      </c>
      <c r="AI33" s="115" t="s">
        <v>451</v>
      </c>
      <c r="AJ33" s="101" t="s">
        <v>452</v>
      </c>
      <c r="AK33" s="115" t="s">
        <v>453</v>
      </c>
      <c r="AL33" s="101" t="s">
        <v>454</v>
      </c>
      <c r="AM33" s="115" t="s">
        <v>455</v>
      </c>
    </row>
    <row r="34" spans="2:40" s="115" customFormat="1" ht="5.0999999999999996" hidden="1" customHeight="1" thickBot="1" x14ac:dyDescent="0.25">
      <c r="C34" s="19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67"/>
      <c r="G35" s="267"/>
      <c r="H35" s="267"/>
      <c r="I35" s="267"/>
      <c r="J35" s="267"/>
      <c r="K35" s="119"/>
      <c r="L35" s="123"/>
      <c r="M35" s="120" t="s">
        <v>59</v>
      </c>
      <c r="N35" s="123"/>
      <c r="O35" s="121"/>
      <c r="P35" s="195"/>
      <c r="Q35" s="119"/>
      <c r="R35" s="267"/>
      <c r="S35" s="267"/>
      <c r="T35" s="267"/>
      <c r="U35" s="121"/>
      <c r="V35" s="267"/>
      <c r="W35" s="267"/>
      <c r="X35" s="267"/>
      <c r="Y35" s="119"/>
      <c r="Z35" s="267"/>
      <c r="AA35" s="267"/>
      <c r="AB35" s="267"/>
      <c r="AC35" s="128"/>
      <c r="AE35" s="108"/>
      <c r="AF35" s="108"/>
      <c r="AG35" s="108"/>
      <c r="AH35" s="56" t="s">
        <v>95</v>
      </c>
      <c r="AI35" s="115" t="s">
        <v>451</v>
      </c>
      <c r="AJ35" s="101" t="s">
        <v>452</v>
      </c>
      <c r="AK35" s="115" t="s">
        <v>453</v>
      </c>
      <c r="AL35" s="101" t="s">
        <v>454</v>
      </c>
      <c r="AM35" s="115" t="s">
        <v>455</v>
      </c>
      <c r="AN35" s="125"/>
    </row>
    <row r="36" spans="2:40" s="115" customFormat="1" ht="5.0999999999999996" hidden="1" customHeight="1" thickBot="1" x14ac:dyDescent="0.25">
      <c r="C36" s="19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67"/>
      <c r="G37" s="267"/>
      <c r="H37" s="267"/>
      <c r="I37" s="267"/>
      <c r="J37" s="267"/>
      <c r="K37" s="119"/>
      <c r="L37" s="123"/>
      <c r="M37" s="120" t="s">
        <v>59</v>
      </c>
      <c r="N37" s="123"/>
      <c r="O37" s="121"/>
      <c r="P37" s="195"/>
      <c r="Q37" s="119"/>
      <c r="R37" s="267"/>
      <c r="S37" s="267"/>
      <c r="T37" s="267"/>
      <c r="U37" s="121"/>
      <c r="V37" s="267"/>
      <c r="W37" s="267"/>
      <c r="X37" s="267"/>
      <c r="Y37" s="119"/>
      <c r="Z37" s="267"/>
      <c r="AA37" s="267"/>
      <c r="AB37" s="267"/>
      <c r="AC37" s="117"/>
      <c r="AE37" s="108"/>
      <c r="AF37" s="108"/>
      <c r="AG37" s="108"/>
      <c r="AH37" s="56" t="s">
        <v>95</v>
      </c>
      <c r="AI37" s="115" t="s">
        <v>451</v>
      </c>
      <c r="AJ37" s="101" t="s">
        <v>452</v>
      </c>
      <c r="AK37" s="115" t="s">
        <v>453</v>
      </c>
      <c r="AL37" s="101" t="s">
        <v>454</v>
      </c>
      <c r="AM37" s="115" t="s">
        <v>455</v>
      </c>
    </row>
    <row r="38" spans="2:40" s="115" customFormat="1" ht="5.0999999999999996" hidden="1" customHeight="1" thickBot="1" x14ac:dyDescent="0.25">
      <c r="C38" s="19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67"/>
      <c r="G39" s="267"/>
      <c r="H39" s="267"/>
      <c r="I39" s="267"/>
      <c r="J39" s="267"/>
      <c r="K39" s="119"/>
      <c r="L39" s="123"/>
      <c r="M39" s="120" t="s">
        <v>59</v>
      </c>
      <c r="N39" s="123"/>
      <c r="O39" s="121"/>
      <c r="P39" s="195"/>
      <c r="Q39" s="119"/>
      <c r="R39" s="267"/>
      <c r="S39" s="267"/>
      <c r="T39" s="267"/>
      <c r="U39" s="121"/>
      <c r="V39" s="267"/>
      <c r="W39" s="267"/>
      <c r="X39" s="267"/>
      <c r="Y39" s="119"/>
      <c r="Z39" s="267"/>
      <c r="AA39" s="267"/>
      <c r="AB39" s="267"/>
      <c r="AC39" s="117"/>
      <c r="AE39" s="108"/>
      <c r="AF39" s="108"/>
      <c r="AG39" s="108"/>
      <c r="AH39" s="56" t="s">
        <v>95</v>
      </c>
      <c r="AI39" s="115" t="s">
        <v>451</v>
      </c>
      <c r="AJ39" s="101" t="s">
        <v>452</v>
      </c>
      <c r="AK39" s="115" t="s">
        <v>453</v>
      </c>
      <c r="AL39" s="101" t="s">
        <v>454</v>
      </c>
      <c r="AM39" s="115" t="s">
        <v>455</v>
      </c>
    </row>
    <row r="40" spans="2:40" s="115" customFormat="1" ht="5.0999999999999996" hidden="1" customHeight="1" thickBot="1" x14ac:dyDescent="0.25">
      <c r="C40" s="19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67"/>
      <c r="G41" s="267"/>
      <c r="H41" s="267"/>
      <c r="I41" s="267"/>
      <c r="J41" s="267"/>
      <c r="K41" s="119"/>
      <c r="L41" s="123"/>
      <c r="M41" s="120" t="s">
        <v>59</v>
      </c>
      <c r="N41" s="123"/>
      <c r="O41" s="121"/>
      <c r="P41" s="195"/>
      <c r="Q41" s="119"/>
      <c r="R41" s="267"/>
      <c r="S41" s="267"/>
      <c r="T41" s="267"/>
      <c r="U41" s="121"/>
      <c r="V41" s="267"/>
      <c r="W41" s="267"/>
      <c r="X41" s="267"/>
      <c r="Y41" s="119"/>
      <c r="Z41" s="267"/>
      <c r="AA41" s="267"/>
      <c r="AB41" s="267"/>
      <c r="AC41" s="117"/>
      <c r="AE41" s="108"/>
      <c r="AF41" s="108"/>
      <c r="AG41" s="108"/>
      <c r="AH41" s="56" t="s">
        <v>95</v>
      </c>
      <c r="AI41" s="115" t="s">
        <v>451</v>
      </c>
      <c r="AJ41" s="101" t="s">
        <v>452</v>
      </c>
      <c r="AK41" s="115" t="s">
        <v>453</v>
      </c>
      <c r="AL41" s="101" t="s">
        <v>454</v>
      </c>
      <c r="AM41" s="115" t="s">
        <v>455</v>
      </c>
    </row>
    <row r="42" spans="2:40" s="115" customFormat="1" ht="5.0999999999999996" hidden="1" customHeight="1" thickBot="1" x14ac:dyDescent="0.25">
      <c r="C42" s="19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67"/>
      <c r="G43" s="267"/>
      <c r="H43" s="267"/>
      <c r="I43" s="267"/>
      <c r="J43" s="267"/>
      <c r="K43" s="119"/>
      <c r="L43" s="123"/>
      <c r="M43" s="120" t="s">
        <v>59</v>
      </c>
      <c r="N43" s="123"/>
      <c r="O43" s="121"/>
      <c r="P43" s="195"/>
      <c r="Q43" s="119"/>
      <c r="R43" s="267"/>
      <c r="S43" s="267"/>
      <c r="T43" s="267"/>
      <c r="U43" s="121"/>
      <c r="V43" s="267"/>
      <c r="W43" s="267"/>
      <c r="X43" s="267"/>
      <c r="Y43" s="119"/>
      <c r="Z43" s="267"/>
      <c r="AA43" s="267"/>
      <c r="AB43" s="267"/>
      <c r="AC43" s="117"/>
      <c r="AE43" s="108"/>
      <c r="AF43" s="108"/>
      <c r="AG43" s="108"/>
      <c r="AH43" s="56" t="s">
        <v>95</v>
      </c>
      <c r="AI43" s="115" t="s">
        <v>451</v>
      </c>
      <c r="AJ43" s="101" t="s">
        <v>452</v>
      </c>
      <c r="AK43" s="115" t="s">
        <v>453</v>
      </c>
      <c r="AL43" s="101" t="s">
        <v>454</v>
      </c>
      <c r="AM43" s="115" t="s">
        <v>455</v>
      </c>
    </row>
    <row r="44" spans="2:40" s="115" customFormat="1" ht="5.0999999999999996" hidden="1" customHeight="1" thickBot="1" x14ac:dyDescent="0.25">
      <c r="C44" s="19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67"/>
      <c r="G45" s="267"/>
      <c r="H45" s="267"/>
      <c r="I45" s="267"/>
      <c r="J45" s="267"/>
      <c r="K45" s="119"/>
      <c r="L45" s="123"/>
      <c r="M45" s="120" t="s">
        <v>59</v>
      </c>
      <c r="N45" s="123"/>
      <c r="O45" s="121"/>
      <c r="P45" s="195"/>
      <c r="Q45" s="119"/>
      <c r="R45" s="267"/>
      <c r="S45" s="267"/>
      <c r="T45" s="267"/>
      <c r="U45" s="121"/>
      <c r="V45" s="267"/>
      <c r="W45" s="267"/>
      <c r="X45" s="267"/>
      <c r="Y45" s="119"/>
      <c r="Z45" s="267"/>
      <c r="AA45" s="267"/>
      <c r="AB45" s="267"/>
      <c r="AC45" s="117"/>
      <c r="AE45" s="108"/>
      <c r="AF45" s="108"/>
      <c r="AG45" s="108"/>
      <c r="AH45" s="56" t="s">
        <v>95</v>
      </c>
      <c r="AI45" s="115" t="s">
        <v>451</v>
      </c>
      <c r="AJ45" s="101" t="s">
        <v>452</v>
      </c>
      <c r="AK45" s="115" t="s">
        <v>453</v>
      </c>
      <c r="AL45" s="101" t="s">
        <v>454</v>
      </c>
      <c r="AM45" s="115" t="s">
        <v>455</v>
      </c>
    </row>
    <row r="46" spans="2:40" s="115" customFormat="1" ht="5.0999999999999996" hidden="1" customHeight="1" thickBot="1" x14ac:dyDescent="0.25">
      <c r="C46" s="19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67"/>
      <c r="G47" s="267"/>
      <c r="H47" s="267"/>
      <c r="I47" s="267"/>
      <c r="J47" s="267"/>
      <c r="K47" s="119"/>
      <c r="L47" s="123"/>
      <c r="M47" s="120" t="s">
        <v>59</v>
      </c>
      <c r="N47" s="123"/>
      <c r="O47" s="121"/>
      <c r="P47" s="195"/>
      <c r="Q47" s="119"/>
      <c r="R47" s="267"/>
      <c r="S47" s="267"/>
      <c r="T47" s="267"/>
      <c r="U47" s="121"/>
      <c r="V47" s="267"/>
      <c r="W47" s="267"/>
      <c r="X47" s="267"/>
      <c r="Y47" s="119"/>
      <c r="Z47" s="267"/>
      <c r="AA47" s="267"/>
      <c r="AB47" s="267"/>
      <c r="AC47" s="117"/>
      <c r="AE47" s="108"/>
      <c r="AF47" s="108"/>
      <c r="AG47" s="108"/>
      <c r="AH47" s="56" t="s">
        <v>95</v>
      </c>
      <c r="AI47" s="115" t="s">
        <v>451</v>
      </c>
      <c r="AJ47" s="101" t="s">
        <v>452</v>
      </c>
      <c r="AK47" s="115" t="s">
        <v>453</v>
      </c>
      <c r="AL47" s="101" t="s">
        <v>454</v>
      </c>
      <c r="AM47" s="115" t="s">
        <v>455</v>
      </c>
    </row>
    <row r="48" spans="2:40" s="115" customFormat="1" ht="5.0999999999999996" hidden="1" customHeight="1" thickBot="1" x14ac:dyDescent="0.25">
      <c r="C48" s="19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67"/>
      <c r="G49" s="267"/>
      <c r="H49" s="267"/>
      <c r="I49" s="267"/>
      <c r="J49" s="267"/>
      <c r="K49" s="119"/>
      <c r="L49" s="123"/>
      <c r="M49" s="120" t="s">
        <v>59</v>
      </c>
      <c r="N49" s="123"/>
      <c r="O49" s="121"/>
      <c r="P49" s="195"/>
      <c r="Q49" s="119"/>
      <c r="R49" s="267"/>
      <c r="S49" s="267"/>
      <c r="T49" s="267"/>
      <c r="U49" s="121"/>
      <c r="V49" s="267"/>
      <c r="W49" s="267"/>
      <c r="X49" s="267"/>
      <c r="Y49" s="119"/>
      <c r="Z49" s="267"/>
      <c r="AA49" s="267"/>
      <c r="AB49" s="267"/>
      <c r="AC49" s="117"/>
      <c r="AE49" s="108"/>
      <c r="AF49" s="108"/>
      <c r="AG49" s="108"/>
      <c r="AH49" s="56" t="s">
        <v>95</v>
      </c>
      <c r="AI49" s="115" t="s">
        <v>451</v>
      </c>
      <c r="AJ49" s="101" t="s">
        <v>452</v>
      </c>
      <c r="AK49" s="115" t="s">
        <v>453</v>
      </c>
      <c r="AL49" s="101" t="s">
        <v>454</v>
      </c>
      <c r="AM49" s="115" t="s">
        <v>455</v>
      </c>
    </row>
    <row r="50" spans="2:39" s="115" customFormat="1" ht="5.0999999999999996" hidden="1" customHeight="1" thickBot="1" x14ac:dyDescent="0.25">
      <c r="C50" s="19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67"/>
      <c r="G51" s="267"/>
      <c r="H51" s="267"/>
      <c r="I51" s="267"/>
      <c r="J51" s="267"/>
      <c r="K51" s="119"/>
      <c r="L51" s="123"/>
      <c r="M51" s="120" t="s">
        <v>59</v>
      </c>
      <c r="N51" s="123"/>
      <c r="O51" s="121"/>
      <c r="P51" s="195"/>
      <c r="Q51" s="119"/>
      <c r="R51" s="267"/>
      <c r="S51" s="267"/>
      <c r="T51" s="267"/>
      <c r="U51" s="121"/>
      <c r="V51" s="267"/>
      <c r="W51" s="267"/>
      <c r="X51" s="267"/>
      <c r="Y51" s="119"/>
      <c r="Z51" s="267"/>
      <c r="AA51" s="267"/>
      <c r="AB51" s="267"/>
      <c r="AC51" s="117"/>
      <c r="AE51" s="108"/>
      <c r="AF51" s="108"/>
      <c r="AG51" s="108"/>
      <c r="AH51" s="56" t="s">
        <v>95</v>
      </c>
      <c r="AI51" s="115" t="s">
        <v>451</v>
      </c>
      <c r="AJ51" s="101" t="s">
        <v>452</v>
      </c>
      <c r="AK51" s="115" t="s">
        <v>453</v>
      </c>
      <c r="AL51" s="101" t="s">
        <v>454</v>
      </c>
      <c r="AM51" s="115" t="s">
        <v>455</v>
      </c>
    </row>
    <row r="52" spans="2:39" s="115" customFormat="1" ht="5.0999999999999996" hidden="1" customHeight="1" thickBot="1" x14ac:dyDescent="0.25">
      <c r="C52" s="19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67"/>
      <c r="G53" s="267"/>
      <c r="H53" s="267"/>
      <c r="I53" s="267"/>
      <c r="J53" s="267"/>
      <c r="K53" s="119"/>
      <c r="L53" s="123"/>
      <c r="M53" s="120" t="s">
        <v>59</v>
      </c>
      <c r="N53" s="123"/>
      <c r="O53" s="121"/>
      <c r="P53" s="195"/>
      <c r="Q53" s="119"/>
      <c r="R53" s="267"/>
      <c r="S53" s="267"/>
      <c r="T53" s="267"/>
      <c r="U53" s="121"/>
      <c r="V53" s="267"/>
      <c r="W53" s="267"/>
      <c r="X53" s="267"/>
      <c r="Y53" s="119"/>
      <c r="Z53" s="267"/>
      <c r="AA53" s="267"/>
      <c r="AB53" s="267"/>
      <c r="AC53" s="117"/>
      <c r="AE53" s="108"/>
      <c r="AF53" s="108"/>
      <c r="AG53" s="108"/>
      <c r="AH53" s="56" t="s">
        <v>95</v>
      </c>
      <c r="AI53" s="115" t="s">
        <v>451</v>
      </c>
      <c r="AJ53" s="101" t="s">
        <v>452</v>
      </c>
      <c r="AK53" s="115" t="s">
        <v>453</v>
      </c>
      <c r="AL53" s="101" t="s">
        <v>454</v>
      </c>
      <c r="AM53" s="115" t="s">
        <v>455</v>
      </c>
    </row>
    <row r="54" spans="2:39" s="115" customFormat="1" ht="5.0999999999999996" hidden="1" customHeight="1" thickBot="1" x14ac:dyDescent="0.25">
      <c r="C54" s="19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67"/>
      <c r="G55" s="267"/>
      <c r="H55" s="267"/>
      <c r="I55" s="267"/>
      <c r="J55" s="267"/>
      <c r="K55" s="119"/>
      <c r="L55" s="123"/>
      <c r="M55" s="120" t="s">
        <v>59</v>
      </c>
      <c r="N55" s="123"/>
      <c r="O55" s="121"/>
      <c r="P55" s="195"/>
      <c r="Q55" s="119"/>
      <c r="R55" s="267"/>
      <c r="S55" s="267"/>
      <c r="T55" s="267"/>
      <c r="U55" s="121"/>
      <c r="V55" s="267"/>
      <c r="W55" s="267"/>
      <c r="X55" s="267"/>
      <c r="Y55" s="119"/>
      <c r="Z55" s="267"/>
      <c r="AA55" s="267"/>
      <c r="AB55" s="267"/>
      <c r="AC55" s="117"/>
      <c r="AE55" s="108"/>
      <c r="AF55" s="108"/>
      <c r="AG55" s="108"/>
      <c r="AH55" s="56" t="s">
        <v>95</v>
      </c>
      <c r="AI55" s="115" t="s">
        <v>451</v>
      </c>
      <c r="AJ55" s="101" t="s">
        <v>452</v>
      </c>
      <c r="AK55" s="115" t="s">
        <v>453</v>
      </c>
      <c r="AL55" s="101" t="s">
        <v>454</v>
      </c>
      <c r="AM55" s="115" t="s">
        <v>455</v>
      </c>
    </row>
    <row r="56" spans="2:39" s="115" customFormat="1" ht="5.0999999999999996" hidden="1" customHeight="1" thickBot="1" x14ac:dyDescent="0.25">
      <c r="C56" s="19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67"/>
      <c r="G57" s="267"/>
      <c r="H57" s="267"/>
      <c r="I57" s="267"/>
      <c r="J57" s="267"/>
      <c r="K57" s="119"/>
      <c r="L57" s="123"/>
      <c r="M57" s="120" t="s">
        <v>59</v>
      </c>
      <c r="N57" s="123"/>
      <c r="O57" s="121"/>
      <c r="P57" s="195"/>
      <c r="Q57" s="119"/>
      <c r="R57" s="267"/>
      <c r="S57" s="267"/>
      <c r="T57" s="267"/>
      <c r="U57" s="121"/>
      <c r="V57" s="267"/>
      <c r="W57" s="267"/>
      <c r="X57" s="267"/>
      <c r="Y57" s="119"/>
      <c r="Z57" s="267"/>
      <c r="AA57" s="267"/>
      <c r="AB57" s="267"/>
      <c r="AC57" s="117"/>
      <c r="AE57" s="108"/>
      <c r="AF57" s="108"/>
      <c r="AG57" s="108"/>
      <c r="AH57" s="56" t="s">
        <v>95</v>
      </c>
      <c r="AI57" s="115" t="s">
        <v>451</v>
      </c>
      <c r="AJ57" s="101" t="s">
        <v>452</v>
      </c>
      <c r="AK57" s="115" t="s">
        <v>453</v>
      </c>
      <c r="AL57" s="101" t="s">
        <v>454</v>
      </c>
      <c r="AM57" s="115" t="s">
        <v>455</v>
      </c>
    </row>
    <row r="58" spans="2:39" s="115" customFormat="1" ht="5.0999999999999996" hidden="1" customHeight="1" thickBot="1" x14ac:dyDescent="0.25">
      <c r="C58" s="19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67"/>
      <c r="G59" s="267"/>
      <c r="H59" s="267"/>
      <c r="I59" s="267"/>
      <c r="J59" s="267"/>
      <c r="K59" s="119"/>
      <c r="L59" s="123"/>
      <c r="M59" s="120" t="s">
        <v>59</v>
      </c>
      <c r="N59" s="123"/>
      <c r="O59" s="121"/>
      <c r="P59" s="195"/>
      <c r="Q59" s="119"/>
      <c r="R59" s="267"/>
      <c r="S59" s="267"/>
      <c r="T59" s="267"/>
      <c r="U59" s="121"/>
      <c r="V59" s="267"/>
      <c r="W59" s="267"/>
      <c r="X59" s="267"/>
      <c r="Y59" s="119"/>
      <c r="Z59" s="267"/>
      <c r="AA59" s="267"/>
      <c r="AB59" s="267"/>
      <c r="AC59" s="117"/>
      <c r="AE59" s="108"/>
      <c r="AF59" s="108"/>
      <c r="AG59" s="108"/>
      <c r="AH59" s="56" t="s">
        <v>95</v>
      </c>
      <c r="AI59" s="115" t="s">
        <v>451</v>
      </c>
      <c r="AJ59" s="101" t="s">
        <v>452</v>
      </c>
      <c r="AK59" s="115" t="s">
        <v>453</v>
      </c>
      <c r="AL59" s="101" t="s">
        <v>454</v>
      </c>
      <c r="AM59" s="115" t="s">
        <v>455</v>
      </c>
    </row>
    <row r="60" spans="2:39" s="115" customFormat="1" ht="5.0999999999999996" hidden="1" customHeight="1" thickBot="1" x14ac:dyDescent="0.25">
      <c r="C60" s="19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67"/>
      <c r="G61" s="267"/>
      <c r="H61" s="267"/>
      <c r="I61" s="267"/>
      <c r="J61" s="267"/>
      <c r="K61" s="119"/>
      <c r="L61" s="123"/>
      <c r="M61" s="120" t="s">
        <v>59</v>
      </c>
      <c r="N61" s="123"/>
      <c r="O61" s="121"/>
      <c r="P61" s="195"/>
      <c r="Q61" s="119"/>
      <c r="R61" s="267"/>
      <c r="S61" s="267"/>
      <c r="T61" s="267"/>
      <c r="U61" s="121"/>
      <c r="V61" s="267"/>
      <c r="W61" s="267"/>
      <c r="X61" s="267"/>
      <c r="Y61" s="119"/>
      <c r="Z61" s="267"/>
      <c r="AA61" s="267"/>
      <c r="AB61" s="267"/>
      <c r="AC61" s="117"/>
      <c r="AE61" s="108"/>
      <c r="AF61" s="108"/>
      <c r="AG61" s="108"/>
      <c r="AH61" s="56" t="s">
        <v>95</v>
      </c>
      <c r="AI61" s="115" t="s">
        <v>451</v>
      </c>
      <c r="AJ61" s="101" t="s">
        <v>452</v>
      </c>
      <c r="AK61" s="115" t="s">
        <v>453</v>
      </c>
      <c r="AL61" s="101" t="s">
        <v>454</v>
      </c>
      <c r="AM61" s="115" t="s">
        <v>455</v>
      </c>
    </row>
    <row r="62" spans="2:39" s="115" customFormat="1" ht="5.0999999999999996" hidden="1" customHeight="1" thickBot="1" x14ac:dyDescent="0.25">
      <c r="C62" s="19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67"/>
      <c r="G63" s="267"/>
      <c r="H63" s="267"/>
      <c r="I63" s="267"/>
      <c r="J63" s="267"/>
      <c r="K63" s="119"/>
      <c r="L63" s="123"/>
      <c r="M63" s="120" t="s">
        <v>59</v>
      </c>
      <c r="N63" s="123"/>
      <c r="O63" s="121"/>
      <c r="P63" s="195"/>
      <c r="Q63" s="119"/>
      <c r="R63" s="267"/>
      <c r="S63" s="267"/>
      <c r="T63" s="267"/>
      <c r="U63" s="121"/>
      <c r="V63" s="267"/>
      <c r="W63" s="267"/>
      <c r="X63" s="267"/>
      <c r="Y63" s="119"/>
      <c r="Z63" s="267"/>
      <c r="AA63" s="267"/>
      <c r="AB63" s="267"/>
      <c r="AC63" s="117"/>
      <c r="AE63" s="108"/>
      <c r="AF63" s="108"/>
      <c r="AG63" s="108"/>
      <c r="AH63" s="56" t="s">
        <v>95</v>
      </c>
      <c r="AI63" s="115" t="s">
        <v>451</v>
      </c>
      <c r="AJ63" s="101" t="s">
        <v>452</v>
      </c>
      <c r="AK63" s="115" t="s">
        <v>453</v>
      </c>
      <c r="AL63" s="101" t="s">
        <v>454</v>
      </c>
      <c r="AM63" s="115" t="s">
        <v>455</v>
      </c>
    </row>
    <row r="64" spans="2:39" s="115" customFormat="1" ht="5.0999999999999996" hidden="1" customHeight="1" thickBot="1" x14ac:dyDescent="0.25">
      <c r="C64" s="19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67"/>
      <c r="G65" s="267"/>
      <c r="H65" s="267"/>
      <c r="I65" s="267"/>
      <c r="J65" s="267"/>
      <c r="K65" s="119"/>
      <c r="L65" s="123"/>
      <c r="M65" s="120" t="s">
        <v>59</v>
      </c>
      <c r="N65" s="123"/>
      <c r="O65" s="121"/>
      <c r="P65" s="195"/>
      <c r="Q65" s="119"/>
      <c r="R65" s="267"/>
      <c r="S65" s="267"/>
      <c r="T65" s="267"/>
      <c r="U65" s="121"/>
      <c r="V65" s="267"/>
      <c r="W65" s="267"/>
      <c r="X65" s="267"/>
      <c r="Y65" s="119"/>
      <c r="Z65" s="267"/>
      <c r="AA65" s="267"/>
      <c r="AB65" s="267"/>
      <c r="AC65" s="117"/>
      <c r="AE65" s="108"/>
      <c r="AF65" s="108"/>
      <c r="AG65" s="108"/>
      <c r="AH65" s="56" t="s">
        <v>95</v>
      </c>
      <c r="AI65" s="115" t="s">
        <v>451</v>
      </c>
      <c r="AJ65" s="101" t="s">
        <v>452</v>
      </c>
      <c r="AK65" s="115" t="s">
        <v>453</v>
      </c>
      <c r="AL65" s="101" t="s">
        <v>454</v>
      </c>
      <c r="AM65" s="115" t="s">
        <v>455</v>
      </c>
    </row>
    <row r="66" spans="2:39" s="115" customFormat="1" ht="5.0999999999999996" hidden="1" customHeight="1" thickBot="1" x14ac:dyDescent="0.25">
      <c r="C66" s="19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67"/>
      <c r="G67" s="267"/>
      <c r="H67" s="267"/>
      <c r="I67" s="267"/>
      <c r="J67" s="267"/>
      <c r="K67" s="119"/>
      <c r="L67" s="123"/>
      <c r="M67" s="120" t="s">
        <v>59</v>
      </c>
      <c r="N67" s="123"/>
      <c r="O67" s="121"/>
      <c r="P67" s="195"/>
      <c r="Q67" s="119"/>
      <c r="R67" s="267"/>
      <c r="S67" s="267"/>
      <c r="T67" s="267"/>
      <c r="U67" s="121"/>
      <c r="V67" s="267"/>
      <c r="W67" s="267"/>
      <c r="X67" s="267"/>
      <c r="Y67" s="119"/>
      <c r="Z67" s="267"/>
      <c r="AA67" s="267"/>
      <c r="AB67" s="267"/>
      <c r="AC67" s="117"/>
      <c r="AE67" s="108"/>
      <c r="AF67" s="108"/>
      <c r="AG67" s="108"/>
      <c r="AH67" s="56" t="s">
        <v>95</v>
      </c>
      <c r="AI67" s="115" t="s">
        <v>451</v>
      </c>
      <c r="AJ67" s="101" t="s">
        <v>452</v>
      </c>
      <c r="AK67" s="115" t="s">
        <v>453</v>
      </c>
      <c r="AL67" s="101" t="s">
        <v>454</v>
      </c>
      <c r="AM67" s="115" t="s">
        <v>455</v>
      </c>
    </row>
    <row r="68" spans="2:39" s="115" customFormat="1" ht="5.0999999999999996" hidden="1" customHeight="1" thickBot="1" x14ac:dyDescent="0.25">
      <c r="C68" s="19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67"/>
      <c r="G69" s="267"/>
      <c r="H69" s="267"/>
      <c r="I69" s="267"/>
      <c r="J69" s="267"/>
      <c r="K69" s="119"/>
      <c r="L69" s="123"/>
      <c r="M69" s="120" t="s">
        <v>59</v>
      </c>
      <c r="N69" s="123"/>
      <c r="O69" s="121"/>
      <c r="P69" s="195"/>
      <c r="Q69" s="119"/>
      <c r="R69" s="267"/>
      <c r="S69" s="267"/>
      <c r="T69" s="267"/>
      <c r="U69" s="121"/>
      <c r="V69" s="267"/>
      <c r="W69" s="267"/>
      <c r="X69" s="267"/>
      <c r="Y69" s="119"/>
      <c r="Z69" s="267"/>
      <c r="AA69" s="267"/>
      <c r="AB69" s="267"/>
      <c r="AC69" s="117"/>
      <c r="AE69" s="108"/>
      <c r="AF69" s="108"/>
      <c r="AG69" s="108"/>
      <c r="AH69" s="56" t="s">
        <v>95</v>
      </c>
      <c r="AI69" s="115" t="s">
        <v>451</v>
      </c>
      <c r="AJ69" s="101" t="s">
        <v>452</v>
      </c>
      <c r="AK69" s="115" t="s">
        <v>453</v>
      </c>
      <c r="AL69" s="101" t="s">
        <v>454</v>
      </c>
      <c r="AM69" s="115" t="s">
        <v>455</v>
      </c>
    </row>
    <row r="70" spans="2:39" s="115" customFormat="1" ht="5.0999999999999996" hidden="1" customHeight="1" thickBot="1" x14ac:dyDescent="0.25">
      <c r="C70" s="19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67"/>
      <c r="G71" s="267"/>
      <c r="H71" s="267"/>
      <c r="I71" s="267"/>
      <c r="J71" s="267"/>
      <c r="K71" s="119"/>
      <c r="L71" s="123"/>
      <c r="M71" s="120" t="s">
        <v>59</v>
      </c>
      <c r="N71" s="123"/>
      <c r="O71" s="121"/>
      <c r="P71" s="195"/>
      <c r="Q71" s="119"/>
      <c r="R71" s="267"/>
      <c r="S71" s="267"/>
      <c r="T71" s="267"/>
      <c r="U71" s="121"/>
      <c r="V71" s="267"/>
      <c r="W71" s="267"/>
      <c r="X71" s="267"/>
      <c r="Y71" s="119"/>
      <c r="Z71" s="267"/>
      <c r="AA71" s="267"/>
      <c r="AB71" s="267"/>
      <c r="AC71" s="117"/>
      <c r="AE71" s="108"/>
      <c r="AF71" s="108"/>
      <c r="AG71" s="108"/>
      <c r="AH71" s="56" t="s">
        <v>95</v>
      </c>
      <c r="AI71" s="115" t="s">
        <v>451</v>
      </c>
      <c r="AJ71" s="101" t="s">
        <v>452</v>
      </c>
      <c r="AK71" s="115" t="s">
        <v>453</v>
      </c>
      <c r="AL71" s="101" t="s">
        <v>454</v>
      </c>
      <c r="AM71" s="115" t="s">
        <v>455</v>
      </c>
    </row>
    <row r="72" spans="2:39" s="115" customFormat="1" ht="5.0999999999999996" hidden="1" customHeight="1" thickBot="1" x14ac:dyDescent="0.25">
      <c r="C72" s="19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67"/>
      <c r="G73" s="267"/>
      <c r="H73" s="267"/>
      <c r="I73" s="267"/>
      <c r="J73" s="267"/>
      <c r="K73" s="119"/>
      <c r="L73" s="123"/>
      <c r="M73" s="120" t="s">
        <v>59</v>
      </c>
      <c r="N73" s="123"/>
      <c r="O73" s="121"/>
      <c r="P73" s="195"/>
      <c r="Q73" s="119"/>
      <c r="R73" s="267"/>
      <c r="S73" s="267"/>
      <c r="T73" s="267"/>
      <c r="U73" s="121"/>
      <c r="V73" s="267"/>
      <c r="W73" s="267"/>
      <c r="X73" s="267"/>
      <c r="Y73" s="119"/>
      <c r="Z73" s="267"/>
      <c r="AA73" s="267"/>
      <c r="AB73" s="267"/>
      <c r="AC73" s="117"/>
      <c r="AE73" s="108"/>
      <c r="AF73" s="108"/>
      <c r="AG73" s="108"/>
      <c r="AH73" s="56" t="s">
        <v>95</v>
      </c>
      <c r="AI73" s="115" t="s">
        <v>451</v>
      </c>
      <c r="AJ73" s="101" t="s">
        <v>452</v>
      </c>
      <c r="AK73" s="115" t="s">
        <v>453</v>
      </c>
      <c r="AL73" s="101" t="s">
        <v>454</v>
      </c>
      <c r="AM73" s="115" t="s">
        <v>455</v>
      </c>
    </row>
    <row r="74" spans="2:39" s="115" customFormat="1" ht="5.0999999999999996" hidden="1" customHeight="1" thickBot="1" x14ac:dyDescent="0.25">
      <c r="C74" s="19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67"/>
      <c r="G75" s="267"/>
      <c r="H75" s="267"/>
      <c r="I75" s="267"/>
      <c r="J75" s="267"/>
      <c r="K75" s="119"/>
      <c r="L75" s="123"/>
      <c r="M75" s="120" t="s">
        <v>59</v>
      </c>
      <c r="N75" s="123"/>
      <c r="O75" s="121"/>
      <c r="P75" s="195"/>
      <c r="Q75" s="119"/>
      <c r="R75" s="267"/>
      <c r="S75" s="267"/>
      <c r="T75" s="267"/>
      <c r="U75" s="121"/>
      <c r="V75" s="267"/>
      <c r="W75" s="267"/>
      <c r="X75" s="267"/>
      <c r="Y75" s="119"/>
      <c r="Z75" s="267"/>
      <c r="AA75" s="267"/>
      <c r="AB75" s="267"/>
      <c r="AC75" s="117"/>
      <c r="AE75" s="108"/>
      <c r="AF75" s="108"/>
      <c r="AG75" s="108"/>
      <c r="AH75" s="56" t="s">
        <v>95</v>
      </c>
      <c r="AI75" s="115" t="s">
        <v>451</v>
      </c>
      <c r="AJ75" s="101" t="s">
        <v>452</v>
      </c>
      <c r="AK75" s="115" t="s">
        <v>453</v>
      </c>
      <c r="AL75" s="101" t="s">
        <v>454</v>
      </c>
      <c r="AM75" s="115" t="s">
        <v>455</v>
      </c>
    </row>
    <row r="76" spans="2:39" s="115" customFormat="1" ht="5.0999999999999996" hidden="1" customHeight="1" thickBot="1" x14ac:dyDescent="0.25">
      <c r="C76" s="19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67"/>
      <c r="G77" s="267"/>
      <c r="H77" s="267"/>
      <c r="I77" s="267"/>
      <c r="J77" s="267"/>
      <c r="K77" s="119"/>
      <c r="L77" s="123"/>
      <c r="M77" s="120" t="s">
        <v>59</v>
      </c>
      <c r="N77" s="123"/>
      <c r="O77" s="121"/>
      <c r="P77" s="195"/>
      <c r="Q77" s="119"/>
      <c r="R77" s="267"/>
      <c r="S77" s="267"/>
      <c r="T77" s="267"/>
      <c r="U77" s="121"/>
      <c r="V77" s="267"/>
      <c r="W77" s="267"/>
      <c r="X77" s="267"/>
      <c r="Y77" s="119"/>
      <c r="Z77" s="267"/>
      <c r="AA77" s="267"/>
      <c r="AB77" s="267"/>
      <c r="AC77" s="117"/>
      <c r="AE77" s="108"/>
      <c r="AF77" s="108"/>
      <c r="AG77" s="108"/>
      <c r="AH77" s="56" t="s">
        <v>95</v>
      </c>
      <c r="AI77" s="115" t="s">
        <v>451</v>
      </c>
      <c r="AJ77" s="101" t="s">
        <v>452</v>
      </c>
      <c r="AK77" s="115" t="s">
        <v>453</v>
      </c>
      <c r="AL77" s="101" t="s">
        <v>454</v>
      </c>
      <c r="AM77" s="115" t="s">
        <v>455</v>
      </c>
    </row>
    <row r="78" spans="2:39" s="115" customFormat="1" ht="5.0999999999999996" hidden="1" customHeight="1" thickBot="1" x14ac:dyDescent="0.25">
      <c r="C78" s="19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67"/>
      <c r="G79" s="267"/>
      <c r="H79" s="267"/>
      <c r="I79" s="267"/>
      <c r="J79" s="267"/>
      <c r="K79" s="119"/>
      <c r="L79" s="123"/>
      <c r="M79" s="120" t="s">
        <v>59</v>
      </c>
      <c r="N79" s="123"/>
      <c r="O79" s="121"/>
      <c r="P79" s="195"/>
      <c r="Q79" s="119"/>
      <c r="R79" s="267"/>
      <c r="S79" s="267"/>
      <c r="T79" s="267"/>
      <c r="U79" s="121"/>
      <c r="V79" s="267"/>
      <c r="W79" s="267"/>
      <c r="X79" s="267"/>
      <c r="Y79" s="119"/>
      <c r="Z79" s="267"/>
      <c r="AA79" s="267"/>
      <c r="AB79" s="267"/>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98"/>
      <c r="N80" s="114"/>
      <c r="O80" s="114"/>
      <c r="P80" s="114"/>
      <c r="Q80" s="114"/>
      <c r="R80" s="114"/>
      <c r="S80" s="114"/>
      <c r="T80" s="114"/>
      <c r="U80" s="114"/>
      <c r="V80" s="114"/>
      <c r="W80" s="114"/>
      <c r="X80" s="114"/>
      <c r="Y80" s="114"/>
      <c r="Z80" s="114"/>
      <c r="AA80" s="19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98"/>
      <c r="N81" s="114"/>
      <c r="O81" s="114"/>
      <c r="P81" s="114"/>
      <c r="Q81" s="114"/>
      <c r="R81" s="114"/>
      <c r="S81" s="114"/>
      <c r="T81" s="114"/>
      <c r="U81" s="114"/>
      <c r="V81" s="114"/>
      <c r="W81" s="114"/>
      <c r="X81" s="114"/>
      <c r="Y81" s="114"/>
      <c r="Z81" s="266" t="s">
        <v>89</v>
      </c>
      <c r="AA81" s="266"/>
      <c r="AB81" s="266"/>
      <c r="AC81" s="114"/>
      <c r="AD81" s="115"/>
      <c r="AE81" s="108"/>
      <c r="AF81" s="108"/>
      <c r="AG81" s="108"/>
      <c r="AH81" s="61"/>
    </row>
    <row r="82" spans="2:46" s="101" customFormat="1" ht="24.6" hidden="1" customHeight="1" x14ac:dyDescent="0.2">
      <c r="C82" s="117"/>
      <c r="D82" s="117"/>
      <c r="E82" s="114"/>
      <c r="F82" s="114"/>
      <c r="G82" s="114"/>
      <c r="H82" s="114"/>
      <c r="I82" s="114"/>
      <c r="J82" s="114"/>
      <c r="K82" s="114"/>
      <c r="L82" s="114"/>
      <c r="M82" s="198"/>
      <c r="N82" s="114"/>
      <c r="O82" s="114"/>
      <c r="P82" s="114"/>
      <c r="Q82" s="114"/>
      <c r="R82" s="114"/>
      <c r="S82" s="114"/>
      <c r="T82" s="114"/>
      <c r="U82" s="114"/>
      <c r="V82" s="114"/>
      <c r="W82" s="114"/>
      <c r="X82" s="114"/>
      <c r="Y82" s="114"/>
      <c r="Z82" s="114"/>
      <c r="AA82" s="19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0999999999999996"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0999999999999996"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92"/>
      <c r="C90" s="72"/>
      <c r="D90" s="251" t="s">
        <v>413</v>
      </c>
      <c r="E90" s="252"/>
      <c r="F90" s="252"/>
      <c r="G90" s="252"/>
      <c r="H90" s="252"/>
      <c r="I90" s="252"/>
      <c r="J90" s="252"/>
      <c r="K90" s="252"/>
      <c r="L90" s="252"/>
      <c r="M90" s="252"/>
      <c r="N90" s="252"/>
      <c r="O90" s="252"/>
      <c r="P90" s="252"/>
      <c r="Q90" s="252"/>
      <c r="R90" s="252"/>
      <c r="S90" s="252"/>
      <c r="T90" s="252"/>
      <c r="U90" s="252"/>
      <c r="V90" s="252"/>
      <c r="W90" s="192"/>
      <c r="Y90" s="101"/>
      <c r="Z90" s="101"/>
      <c r="AA90" s="193"/>
    </row>
    <row r="91" spans="2:46" s="56" customFormat="1" ht="5.0999999999999996" customHeight="1" x14ac:dyDescent="0.2">
      <c r="B91" s="192"/>
      <c r="C91" s="72"/>
      <c r="D91" s="192"/>
      <c r="E91" s="72"/>
      <c r="F91" s="72"/>
      <c r="G91" s="192"/>
      <c r="H91" s="192"/>
      <c r="I91" s="192"/>
      <c r="J91" s="192"/>
      <c r="K91" s="192"/>
      <c r="L91" s="192"/>
      <c r="M91" s="192"/>
      <c r="N91" s="192"/>
      <c r="O91" s="192"/>
      <c r="P91" s="192"/>
      <c r="Q91" s="192"/>
      <c r="R91" s="192"/>
      <c r="S91" s="192"/>
      <c r="T91" s="192"/>
      <c r="U91" s="192"/>
      <c r="V91" s="192"/>
      <c r="W91" s="192"/>
      <c r="Y91" s="101"/>
      <c r="Z91" s="101"/>
      <c r="AA91" s="193"/>
    </row>
    <row r="92" spans="2:46" s="56" customFormat="1" ht="28.2" hidden="1" customHeight="1" x14ac:dyDescent="0.2">
      <c r="B92" s="192"/>
      <c r="C92" s="72"/>
      <c r="D92" s="245" t="s">
        <v>91</v>
      </c>
      <c r="E92" s="245"/>
      <c r="F92" s="245"/>
      <c r="G92" s="245"/>
      <c r="H92" s="245"/>
      <c r="I92" s="245"/>
      <c r="J92" s="245"/>
      <c r="K92" s="245"/>
      <c r="L92" s="245"/>
      <c r="M92" s="245"/>
      <c r="N92" s="245"/>
      <c r="O92" s="245"/>
      <c r="P92" s="245"/>
      <c r="Q92" s="245"/>
      <c r="R92" s="245"/>
      <c r="S92" s="245"/>
      <c r="T92" s="245"/>
      <c r="U92" s="245"/>
      <c r="V92" s="245"/>
      <c r="W92" s="192"/>
      <c r="Y92" s="101"/>
      <c r="Z92" s="101"/>
      <c r="AA92" s="193"/>
    </row>
    <row r="93" spans="2:46" s="56" customFormat="1" ht="10.8" customHeight="1" x14ac:dyDescent="0.2">
      <c r="B93" s="192"/>
      <c r="C93" s="72"/>
      <c r="D93" s="192"/>
      <c r="E93" s="72"/>
      <c r="F93" s="72"/>
      <c r="G93" s="192"/>
      <c r="H93" s="192"/>
      <c r="I93" s="192"/>
      <c r="J93" s="192"/>
      <c r="K93" s="192"/>
      <c r="L93" s="192"/>
      <c r="M93" s="192"/>
      <c r="N93" s="192"/>
      <c r="O93" s="192"/>
      <c r="P93" s="192"/>
      <c r="Q93" s="192"/>
      <c r="R93" s="192"/>
      <c r="S93" s="192"/>
      <c r="T93" s="192"/>
      <c r="U93" s="192"/>
      <c r="V93" s="192"/>
      <c r="W93" s="192"/>
      <c r="Y93" s="101"/>
      <c r="Z93" s="101"/>
      <c r="AA93" s="193"/>
    </row>
    <row r="94" spans="2:46" s="101" customFormat="1" ht="19.95" customHeight="1" thickBot="1" x14ac:dyDescent="0.25">
      <c r="C94" s="129"/>
      <c r="D94" s="129"/>
      <c r="E94" s="133"/>
      <c r="F94" s="194" t="s">
        <v>32</v>
      </c>
      <c r="G94" s="129"/>
      <c r="H94" s="171" t="s">
        <v>33</v>
      </c>
      <c r="I94" s="132"/>
      <c r="J94" s="172" t="s">
        <v>92</v>
      </c>
      <c r="K94" s="129"/>
      <c r="L94" s="129"/>
      <c r="M94" s="129"/>
      <c r="N94" s="172" t="s">
        <v>93</v>
      </c>
      <c r="O94" s="129"/>
      <c r="P94" s="129"/>
      <c r="Q94" s="129"/>
      <c r="R94" s="129"/>
      <c r="S94" s="129"/>
      <c r="T94" s="129"/>
      <c r="U94" s="129"/>
      <c r="V94" s="192"/>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30" t="s">
        <v>95</v>
      </c>
      <c r="K95" s="231"/>
      <c r="L95" s="232"/>
      <c r="M95" s="134"/>
      <c r="N95" s="270" t="s">
        <v>95</v>
      </c>
      <c r="O95" s="271"/>
      <c r="P95" s="271"/>
      <c r="Q95" s="271"/>
      <c r="R95" s="271"/>
      <c r="S95" s="271"/>
      <c r="T95" s="272"/>
      <c r="U95" s="134"/>
      <c r="V95" s="192"/>
      <c r="W95" s="129"/>
      <c r="X95" s="254" t="s">
        <v>456</v>
      </c>
      <c r="Y95" s="254"/>
      <c r="Z95" s="254"/>
      <c r="AA95" s="254"/>
      <c r="AB95" s="254"/>
      <c r="AC95" s="254"/>
      <c r="AD95" s="254"/>
      <c r="AE95" s="254"/>
      <c r="AF95" s="254"/>
      <c r="AG95" s="254"/>
      <c r="AH95" s="254"/>
      <c r="AI95" s="254"/>
      <c r="AJ95" s="254"/>
      <c r="AK95" s="254"/>
      <c r="AL95" s="254"/>
      <c r="AM95" s="254"/>
      <c r="AN95" s="254"/>
      <c r="AO95" s="254"/>
      <c r="AP95" s="115"/>
      <c r="AQ95" s="136">
        <v>0</v>
      </c>
      <c r="AR95" s="108"/>
      <c r="AS95" s="108"/>
      <c r="AT95" s="61"/>
    </row>
    <row r="96" spans="2:46" s="101" customFormat="1" ht="5.0999999999999996" customHeight="1" thickBot="1" x14ac:dyDescent="0.25">
      <c r="C96" s="129"/>
      <c r="D96" s="129"/>
      <c r="E96" s="133"/>
      <c r="F96" s="134"/>
      <c r="G96" s="133"/>
      <c r="H96" s="192"/>
      <c r="I96" s="132"/>
      <c r="J96" s="134"/>
      <c r="K96" s="134"/>
      <c r="L96" s="134"/>
      <c r="M96" s="134"/>
      <c r="N96" s="134"/>
      <c r="O96" s="134"/>
      <c r="P96" s="134"/>
      <c r="Q96" s="134"/>
      <c r="R96" s="134"/>
      <c r="S96" s="134"/>
      <c r="T96" s="134"/>
      <c r="U96" s="134"/>
      <c r="V96" s="192"/>
      <c r="W96" s="129"/>
      <c r="X96" s="199"/>
      <c r="Y96" s="199"/>
      <c r="Z96" s="199"/>
      <c r="AA96" s="199"/>
      <c r="AB96" s="199"/>
      <c r="AC96" s="199"/>
      <c r="AD96" s="199"/>
      <c r="AE96" s="199"/>
      <c r="AF96" s="199"/>
      <c r="AG96" s="199"/>
      <c r="AH96" s="199"/>
      <c r="AI96" s="199"/>
      <c r="AJ96" s="199"/>
      <c r="AK96" s="199"/>
      <c r="AL96" s="199"/>
      <c r="AM96" s="199"/>
      <c r="AN96" s="199"/>
      <c r="AO96" s="199"/>
      <c r="AP96" s="115"/>
      <c r="AQ96" s="108"/>
      <c r="AR96" s="108"/>
      <c r="AS96" s="108"/>
      <c r="AT96" s="61"/>
    </row>
    <row r="97" spans="2:46" s="101" customFormat="1" ht="18" customHeight="1" thickBot="1" x14ac:dyDescent="0.25">
      <c r="C97" s="129"/>
      <c r="D97" s="176" t="s">
        <v>420</v>
      </c>
      <c r="E97" s="131" t="s">
        <v>38</v>
      </c>
      <c r="F97" s="135" t="s">
        <v>95</v>
      </c>
      <c r="G97" s="133"/>
      <c r="H97" s="192"/>
      <c r="I97" s="132"/>
      <c r="J97" s="230" t="s">
        <v>95</v>
      </c>
      <c r="K97" s="231"/>
      <c r="L97" s="232"/>
      <c r="M97" s="134"/>
      <c r="N97" s="270" t="s">
        <v>95</v>
      </c>
      <c r="O97" s="271"/>
      <c r="P97" s="271"/>
      <c r="Q97" s="271"/>
      <c r="R97" s="271"/>
      <c r="S97" s="271"/>
      <c r="T97" s="272"/>
      <c r="U97" s="134"/>
      <c r="V97" s="192"/>
      <c r="W97" s="129"/>
      <c r="X97" s="254" t="s">
        <v>95</v>
      </c>
      <c r="Y97" s="254"/>
      <c r="Z97" s="254"/>
      <c r="AA97" s="254"/>
      <c r="AB97" s="254"/>
      <c r="AC97" s="254"/>
      <c r="AD97" s="254"/>
      <c r="AE97" s="254"/>
      <c r="AF97" s="254"/>
      <c r="AG97" s="254"/>
      <c r="AH97" s="254"/>
      <c r="AI97" s="254"/>
      <c r="AJ97" s="254"/>
      <c r="AK97" s="254"/>
      <c r="AL97" s="254"/>
      <c r="AM97" s="254"/>
      <c r="AN97" s="254"/>
      <c r="AO97" s="254"/>
      <c r="AP97" s="115"/>
      <c r="AQ97" s="136">
        <v>0</v>
      </c>
      <c r="AR97" s="108"/>
      <c r="AS97" s="108"/>
      <c r="AT97" s="61"/>
    </row>
    <row r="98" spans="2:46" s="101" customFormat="1" ht="5.0999999999999996" customHeight="1" thickBot="1" x14ac:dyDescent="0.25">
      <c r="C98" s="129"/>
      <c r="D98" s="129"/>
      <c r="E98" s="131"/>
      <c r="F98" s="137"/>
      <c r="G98" s="133"/>
      <c r="H98" s="192"/>
      <c r="I98" s="132"/>
      <c r="J98" s="137"/>
      <c r="K98" s="137"/>
      <c r="L98" s="137"/>
      <c r="M98" s="134"/>
      <c r="N98" s="137"/>
      <c r="O98" s="137"/>
      <c r="P98" s="137"/>
      <c r="Q98" s="134"/>
      <c r="R98" s="137"/>
      <c r="S98" s="137"/>
      <c r="T98" s="137"/>
      <c r="U98" s="134"/>
      <c r="V98" s="192"/>
      <c r="W98" s="129"/>
      <c r="X98" s="199"/>
      <c r="Y98" s="199"/>
      <c r="Z98" s="199"/>
      <c r="AA98" s="199"/>
      <c r="AB98" s="199"/>
      <c r="AC98" s="199"/>
      <c r="AD98" s="199"/>
      <c r="AE98" s="199"/>
      <c r="AF98" s="199"/>
      <c r="AG98" s="199"/>
      <c r="AH98" s="199"/>
      <c r="AI98" s="199"/>
      <c r="AJ98" s="199"/>
      <c r="AK98" s="199"/>
      <c r="AL98" s="199"/>
      <c r="AM98" s="199"/>
      <c r="AN98" s="199"/>
      <c r="AO98" s="199"/>
      <c r="AP98" s="115"/>
      <c r="AQ98" s="108"/>
      <c r="AR98" s="108"/>
      <c r="AS98" s="108"/>
      <c r="AT98" s="61"/>
    </row>
    <row r="99" spans="2:46" s="101" customFormat="1" ht="18" customHeight="1" thickBot="1" x14ac:dyDescent="0.25">
      <c r="C99" s="129"/>
      <c r="D99" s="129"/>
      <c r="E99" s="131" t="s">
        <v>39</v>
      </c>
      <c r="F99" s="135" t="s">
        <v>95</v>
      </c>
      <c r="G99" s="133"/>
      <c r="H99" s="192"/>
      <c r="I99" s="132"/>
      <c r="J99" s="230" t="s">
        <v>95</v>
      </c>
      <c r="K99" s="231"/>
      <c r="L99" s="232"/>
      <c r="M99" s="134"/>
      <c r="N99" s="235" t="s">
        <v>95</v>
      </c>
      <c r="O99" s="236"/>
      <c r="P99" s="236"/>
      <c r="Q99" s="236"/>
      <c r="R99" s="236"/>
      <c r="S99" s="236"/>
      <c r="T99" s="237"/>
      <c r="U99" s="134"/>
      <c r="V99" s="192"/>
      <c r="W99" s="129"/>
      <c r="X99" s="254" t="s">
        <v>95</v>
      </c>
      <c r="Y99" s="254"/>
      <c r="Z99" s="254"/>
      <c r="AA99" s="254"/>
      <c r="AB99" s="254"/>
      <c r="AC99" s="254"/>
      <c r="AD99" s="254"/>
      <c r="AE99" s="254"/>
      <c r="AF99" s="254"/>
      <c r="AG99" s="254"/>
      <c r="AH99" s="254"/>
      <c r="AI99" s="254"/>
      <c r="AJ99" s="254"/>
      <c r="AK99" s="254"/>
      <c r="AL99" s="254"/>
      <c r="AM99" s="254"/>
      <c r="AN99" s="254"/>
      <c r="AO99" s="254"/>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92"/>
      <c r="W100" s="129"/>
      <c r="X100" s="199"/>
      <c r="Y100" s="199"/>
      <c r="Z100" s="199"/>
      <c r="AA100" s="199"/>
      <c r="AB100" s="199"/>
      <c r="AC100" s="199"/>
      <c r="AD100" s="199"/>
      <c r="AE100" s="199"/>
      <c r="AF100" s="199"/>
      <c r="AG100" s="199"/>
      <c r="AH100" s="199"/>
      <c r="AI100" s="199"/>
      <c r="AJ100" s="199"/>
      <c r="AK100" s="199"/>
      <c r="AL100" s="199"/>
      <c r="AM100" s="199"/>
      <c r="AN100" s="199"/>
      <c r="AO100" s="199"/>
      <c r="AP100" s="115"/>
      <c r="AQ100" s="108"/>
      <c r="AR100" s="108"/>
      <c r="AS100" s="108"/>
      <c r="AT100" s="61"/>
    </row>
    <row r="101" spans="2:46" s="101" customFormat="1" ht="15.6"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99"/>
      <c r="Y101" s="199"/>
      <c r="Z101" s="199"/>
      <c r="AA101" s="199"/>
      <c r="AB101" s="199"/>
      <c r="AC101" s="199"/>
      <c r="AD101" s="199"/>
      <c r="AE101" s="199"/>
      <c r="AF101" s="199"/>
      <c r="AG101" s="199"/>
      <c r="AH101" s="199"/>
      <c r="AI101" s="199"/>
      <c r="AJ101" s="199"/>
      <c r="AK101" s="199"/>
      <c r="AL101" s="199"/>
      <c r="AM101" s="199"/>
      <c r="AN101" s="199"/>
      <c r="AO101" s="199"/>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30" t="s">
        <v>95</v>
      </c>
      <c r="K102" s="231"/>
      <c r="L102" s="232"/>
      <c r="M102" s="142"/>
      <c r="N102" s="235" t="s">
        <v>95</v>
      </c>
      <c r="O102" s="236"/>
      <c r="P102" s="236"/>
      <c r="Q102" s="236"/>
      <c r="R102" s="236"/>
      <c r="S102" s="236"/>
      <c r="T102" s="237"/>
      <c r="U102" s="142"/>
      <c r="V102" s="142"/>
      <c r="W102" s="108"/>
      <c r="X102" s="254" t="s">
        <v>456</v>
      </c>
      <c r="Y102" s="254"/>
      <c r="Z102" s="254"/>
      <c r="AA102" s="254"/>
      <c r="AB102" s="254"/>
      <c r="AC102" s="254"/>
      <c r="AD102" s="254"/>
      <c r="AE102" s="254"/>
      <c r="AF102" s="254"/>
      <c r="AG102" s="254"/>
      <c r="AH102" s="254"/>
      <c r="AI102" s="254"/>
      <c r="AJ102" s="254"/>
      <c r="AK102" s="254"/>
      <c r="AL102" s="254"/>
      <c r="AM102" s="254"/>
      <c r="AN102" s="254"/>
      <c r="AO102" s="254"/>
      <c r="AP102" s="115"/>
      <c r="AQ102" s="136">
        <v>0</v>
      </c>
      <c r="AR102" s="108">
        <v>0</v>
      </c>
      <c r="AS102" s="108"/>
      <c r="AT102" s="61"/>
    </row>
    <row r="103" spans="2:46" s="101" customFormat="1" ht="5.0999999999999996"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99" t="s">
        <v>95</v>
      </c>
      <c r="Y103" s="199"/>
      <c r="Z103" s="199"/>
      <c r="AA103" s="199"/>
      <c r="AB103" s="199"/>
      <c r="AC103" s="199"/>
      <c r="AD103" s="199"/>
      <c r="AE103" s="199"/>
      <c r="AF103" s="199"/>
      <c r="AG103" s="199"/>
      <c r="AH103" s="199"/>
      <c r="AI103" s="199"/>
      <c r="AJ103" s="199"/>
      <c r="AK103" s="199"/>
      <c r="AL103" s="199"/>
      <c r="AM103" s="199"/>
      <c r="AN103" s="199"/>
      <c r="AO103" s="199"/>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30" t="s">
        <v>95</v>
      </c>
      <c r="K104" s="231"/>
      <c r="L104" s="232"/>
      <c r="M104" s="142"/>
      <c r="N104" s="235" t="s">
        <v>95</v>
      </c>
      <c r="O104" s="236"/>
      <c r="P104" s="236"/>
      <c r="Q104" s="236"/>
      <c r="R104" s="236"/>
      <c r="S104" s="236"/>
      <c r="T104" s="237"/>
      <c r="U104" s="142"/>
      <c r="V104" s="142"/>
      <c r="W104" s="108"/>
      <c r="X104" s="254" t="s">
        <v>95</v>
      </c>
      <c r="Y104" s="254"/>
      <c r="Z104" s="254"/>
      <c r="AA104" s="254"/>
      <c r="AB104" s="254"/>
      <c r="AC104" s="254"/>
      <c r="AD104" s="254"/>
      <c r="AE104" s="254"/>
      <c r="AF104" s="254"/>
      <c r="AG104" s="254"/>
      <c r="AH104" s="254"/>
      <c r="AI104" s="254"/>
      <c r="AJ104" s="254"/>
      <c r="AK104" s="254"/>
      <c r="AL104" s="254"/>
      <c r="AM104" s="254"/>
      <c r="AN104" s="254"/>
      <c r="AO104" s="254"/>
      <c r="AP104" s="115"/>
      <c r="AQ104" s="136">
        <v>0</v>
      </c>
      <c r="AR104" s="108">
        <v>0</v>
      </c>
      <c r="AS104" s="108"/>
      <c r="AT104" s="61"/>
    </row>
    <row r="105" spans="2:46" s="101" customFormat="1" ht="5.0999999999999996"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99" t="s">
        <v>95</v>
      </c>
      <c r="Y105" s="199"/>
      <c r="Z105" s="199"/>
      <c r="AA105" s="199"/>
      <c r="AB105" s="199"/>
      <c r="AC105" s="199"/>
      <c r="AD105" s="199"/>
      <c r="AE105" s="199"/>
      <c r="AF105" s="199"/>
      <c r="AG105" s="199"/>
      <c r="AH105" s="199"/>
      <c r="AI105" s="199"/>
      <c r="AJ105" s="199"/>
      <c r="AK105" s="199"/>
      <c r="AL105" s="199"/>
      <c r="AM105" s="199"/>
      <c r="AN105" s="199"/>
      <c r="AO105" s="199"/>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30" t="s">
        <v>95</v>
      </c>
      <c r="K106" s="231"/>
      <c r="L106" s="232"/>
      <c r="M106" s="142"/>
      <c r="N106" s="235" t="s">
        <v>95</v>
      </c>
      <c r="O106" s="236"/>
      <c r="P106" s="236"/>
      <c r="Q106" s="236"/>
      <c r="R106" s="236"/>
      <c r="S106" s="236"/>
      <c r="T106" s="237"/>
      <c r="U106" s="142"/>
      <c r="V106" s="142"/>
      <c r="W106" s="108"/>
      <c r="X106" s="254" t="s">
        <v>95</v>
      </c>
      <c r="Y106" s="254"/>
      <c r="Z106" s="254"/>
      <c r="AA106" s="254"/>
      <c r="AB106" s="254"/>
      <c r="AC106" s="254"/>
      <c r="AD106" s="254"/>
      <c r="AE106" s="254"/>
      <c r="AF106" s="254"/>
      <c r="AG106" s="254"/>
      <c r="AH106" s="254"/>
      <c r="AI106" s="254"/>
      <c r="AJ106" s="254"/>
      <c r="AK106" s="254"/>
      <c r="AL106" s="254"/>
      <c r="AM106" s="254"/>
      <c r="AN106" s="254"/>
      <c r="AO106" s="254"/>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99" t="s">
        <v>95</v>
      </c>
      <c r="Y107" s="199"/>
      <c r="Z107" s="199"/>
      <c r="AA107" s="199"/>
      <c r="AB107" s="199"/>
      <c r="AC107" s="199"/>
      <c r="AD107" s="199"/>
      <c r="AE107" s="199"/>
      <c r="AF107" s="199"/>
      <c r="AG107" s="199"/>
      <c r="AH107" s="199"/>
      <c r="AI107" s="199"/>
      <c r="AJ107" s="199"/>
      <c r="AK107" s="199"/>
      <c r="AL107" s="199"/>
      <c r="AM107" s="199"/>
      <c r="AN107" s="199"/>
      <c r="AO107" s="199"/>
      <c r="AP107" s="115"/>
      <c r="AQ107" s="108"/>
      <c r="AR107" s="108"/>
      <c r="AS107" s="108"/>
      <c r="AT107" s="61"/>
    </row>
    <row r="108" spans="2:46" s="101" customFormat="1" ht="15.6"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92"/>
      <c r="W108" s="129"/>
      <c r="X108" s="199" t="s">
        <v>95</v>
      </c>
      <c r="Y108" s="199"/>
      <c r="Z108" s="199"/>
      <c r="AA108" s="199"/>
      <c r="AB108" s="199"/>
      <c r="AC108" s="199"/>
      <c r="AD108" s="199"/>
      <c r="AE108" s="199"/>
      <c r="AF108" s="199"/>
      <c r="AG108" s="199"/>
      <c r="AH108" s="199"/>
      <c r="AI108" s="199"/>
      <c r="AJ108" s="199"/>
      <c r="AK108" s="199"/>
      <c r="AL108" s="199"/>
      <c r="AM108" s="199"/>
      <c r="AN108" s="199"/>
      <c r="AO108" s="199"/>
      <c r="AP108" s="115"/>
      <c r="AQ108" s="108"/>
      <c r="AR108" s="108"/>
      <c r="AS108" s="108"/>
      <c r="AT108" s="61"/>
    </row>
    <row r="109" spans="2:46" s="101" customFormat="1" ht="18" customHeight="1" thickBot="1" x14ac:dyDescent="0.25">
      <c r="B109" s="101">
        <v>3</v>
      </c>
      <c r="C109" s="129"/>
      <c r="D109" s="130" t="s">
        <v>61</v>
      </c>
      <c r="E109" s="131" t="s">
        <v>37</v>
      </c>
      <c r="F109" s="77"/>
      <c r="G109" s="129"/>
      <c r="H109" s="192"/>
      <c r="I109" s="132"/>
      <c r="J109" s="230" t="s">
        <v>95</v>
      </c>
      <c r="K109" s="231"/>
      <c r="L109" s="232"/>
      <c r="M109" s="134"/>
      <c r="N109" s="235" t="s">
        <v>95</v>
      </c>
      <c r="O109" s="236"/>
      <c r="P109" s="236"/>
      <c r="Q109" s="236"/>
      <c r="R109" s="236"/>
      <c r="S109" s="236"/>
      <c r="T109" s="237"/>
      <c r="U109" s="134"/>
      <c r="V109" s="192"/>
      <c r="W109" s="129"/>
      <c r="X109" s="254" t="s">
        <v>456</v>
      </c>
      <c r="Y109" s="254"/>
      <c r="Z109" s="254"/>
      <c r="AA109" s="254"/>
      <c r="AB109" s="254"/>
      <c r="AC109" s="254"/>
      <c r="AD109" s="254"/>
      <c r="AE109" s="254"/>
      <c r="AF109" s="254"/>
      <c r="AG109" s="254"/>
      <c r="AH109" s="254"/>
      <c r="AI109" s="254"/>
      <c r="AJ109" s="254"/>
      <c r="AK109" s="254"/>
      <c r="AL109" s="254"/>
      <c r="AM109" s="254"/>
      <c r="AN109" s="254"/>
      <c r="AO109" s="254"/>
      <c r="AP109" s="115"/>
      <c r="AQ109" s="136">
        <v>0</v>
      </c>
      <c r="AR109" s="108">
        <v>0</v>
      </c>
      <c r="AS109" s="108"/>
      <c r="AT109" s="61"/>
    </row>
    <row r="110" spans="2:46" s="101" customFormat="1" ht="5.0999999999999996" customHeight="1" thickBot="1" x14ac:dyDescent="0.25">
      <c r="C110" s="129"/>
      <c r="D110" s="129"/>
      <c r="E110" s="133"/>
      <c r="F110" s="134"/>
      <c r="G110" s="133"/>
      <c r="H110" s="192"/>
      <c r="I110" s="132"/>
      <c r="J110" s="134"/>
      <c r="K110" s="134"/>
      <c r="L110" s="134"/>
      <c r="M110" s="134"/>
      <c r="N110" s="134"/>
      <c r="O110" s="134"/>
      <c r="P110" s="134"/>
      <c r="Q110" s="134"/>
      <c r="R110" s="134"/>
      <c r="S110" s="134"/>
      <c r="T110" s="134"/>
      <c r="U110" s="134"/>
      <c r="V110" s="192"/>
      <c r="W110" s="129"/>
      <c r="X110" s="199" t="s">
        <v>95</v>
      </c>
      <c r="Y110" s="199"/>
      <c r="Z110" s="199"/>
      <c r="AA110" s="199"/>
      <c r="AB110" s="199"/>
      <c r="AC110" s="199"/>
      <c r="AD110" s="199"/>
      <c r="AE110" s="199"/>
      <c r="AF110" s="199"/>
      <c r="AG110" s="199"/>
      <c r="AH110" s="199"/>
      <c r="AI110" s="199"/>
      <c r="AJ110" s="199"/>
      <c r="AK110" s="199"/>
      <c r="AL110" s="199"/>
      <c r="AM110" s="199"/>
      <c r="AN110" s="199"/>
      <c r="AO110" s="199"/>
      <c r="AP110" s="115"/>
      <c r="AQ110" s="108"/>
      <c r="AR110" s="108"/>
      <c r="AS110" s="108"/>
      <c r="AT110" s="61"/>
    </row>
    <row r="111" spans="2:46" s="101" customFormat="1" ht="18" customHeight="1" thickBot="1" x14ac:dyDescent="0.25">
      <c r="B111" s="101">
        <v>3</v>
      </c>
      <c r="C111" s="129"/>
      <c r="D111" s="129"/>
      <c r="E111" s="131" t="s">
        <v>38</v>
      </c>
      <c r="F111" s="77"/>
      <c r="G111" s="133"/>
      <c r="H111" s="192"/>
      <c r="I111" s="132"/>
      <c r="J111" s="230" t="s">
        <v>95</v>
      </c>
      <c r="K111" s="231"/>
      <c r="L111" s="232"/>
      <c r="M111" s="134"/>
      <c r="N111" s="235" t="s">
        <v>95</v>
      </c>
      <c r="O111" s="236"/>
      <c r="P111" s="236"/>
      <c r="Q111" s="236"/>
      <c r="R111" s="236"/>
      <c r="S111" s="236"/>
      <c r="T111" s="237"/>
      <c r="U111" s="134"/>
      <c r="V111" s="192"/>
      <c r="W111" s="129"/>
      <c r="X111" s="254" t="s">
        <v>95</v>
      </c>
      <c r="Y111" s="254"/>
      <c r="Z111" s="254"/>
      <c r="AA111" s="254"/>
      <c r="AB111" s="254"/>
      <c r="AC111" s="254"/>
      <c r="AD111" s="254"/>
      <c r="AE111" s="254"/>
      <c r="AF111" s="254"/>
      <c r="AG111" s="254"/>
      <c r="AH111" s="254"/>
      <c r="AI111" s="254"/>
      <c r="AJ111" s="254"/>
      <c r="AK111" s="254"/>
      <c r="AL111" s="254"/>
      <c r="AM111" s="254"/>
      <c r="AN111" s="254"/>
      <c r="AO111" s="254"/>
      <c r="AP111" s="115"/>
      <c r="AQ111" s="136">
        <v>0</v>
      </c>
      <c r="AR111" s="108">
        <v>0</v>
      </c>
      <c r="AS111" s="108"/>
      <c r="AT111" s="61"/>
    </row>
    <row r="112" spans="2:46" s="101" customFormat="1" ht="5.0999999999999996" customHeight="1" thickBot="1" x14ac:dyDescent="0.25">
      <c r="C112" s="129"/>
      <c r="D112" s="129"/>
      <c r="E112" s="131"/>
      <c r="F112" s="137"/>
      <c r="G112" s="133"/>
      <c r="H112" s="192"/>
      <c r="I112" s="132"/>
      <c r="J112" s="137"/>
      <c r="K112" s="137"/>
      <c r="L112" s="137"/>
      <c r="M112" s="134"/>
      <c r="N112" s="137"/>
      <c r="O112" s="137"/>
      <c r="P112" s="137"/>
      <c r="Q112" s="134"/>
      <c r="R112" s="137"/>
      <c r="S112" s="137"/>
      <c r="T112" s="137"/>
      <c r="U112" s="134"/>
      <c r="V112" s="192"/>
      <c r="W112" s="129"/>
      <c r="X112" s="199" t="s">
        <v>95</v>
      </c>
      <c r="Y112" s="199"/>
      <c r="Z112" s="199"/>
      <c r="AA112" s="199"/>
      <c r="AB112" s="199"/>
      <c r="AC112" s="199"/>
      <c r="AD112" s="199"/>
      <c r="AE112" s="199"/>
      <c r="AF112" s="199"/>
      <c r="AG112" s="199"/>
      <c r="AH112" s="199"/>
      <c r="AI112" s="199"/>
      <c r="AJ112" s="199"/>
      <c r="AK112" s="199"/>
      <c r="AL112" s="199"/>
      <c r="AM112" s="199"/>
      <c r="AN112" s="199"/>
      <c r="AO112" s="199"/>
      <c r="AP112" s="115"/>
      <c r="AQ112" s="108"/>
      <c r="AR112" s="108"/>
      <c r="AS112" s="108"/>
      <c r="AT112" s="61"/>
    </row>
    <row r="113" spans="2:46" s="101" customFormat="1" ht="18" customHeight="1" thickBot="1" x14ac:dyDescent="0.25">
      <c r="B113" s="101">
        <v>3</v>
      </c>
      <c r="C113" s="129"/>
      <c r="D113" s="129"/>
      <c r="E113" s="131" t="s">
        <v>39</v>
      </c>
      <c r="F113" s="77"/>
      <c r="G113" s="133"/>
      <c r="H113" s="192"/>
      <c r="I113" s="132"/>
      <c r="J113" s="230" t="s">
        <v>95</v>
      </c>
      <c r="K113" s="231"/>
      <c r="L113" s="232"/>
      <c r="M113" s="134"/>
      <c r="N113" s="235" t="s">
        <v>95</v>
      </c>
      <c r="O113" s="236"/>
      <c r="P113" s="236"/>
      <c r="Q113" s="236"/>
      <c r="R113" s="236"/>
      <c r="S113" s="236"/>
      <c r="T113" s="237"/>
      <c r="U113" s="134"/>
      <c r="V113" s="192"/>
      <c r="W113" s="129"/>
      <c r="X113" s="254" t="s">
        <v>95</v>
      </c>
      <c r="Y113" s="254"/>
      <c r="Z113" s="254"/>
      <c r="AA113" s="254"/>
      <c r="AB113" s="254"/>
      <c r="AC113" s="254"/>
      <c r="AD113" s="254"/>
      <c r="AE113" s="254"/>
      <c r="AF113" s="254"/>
      <c r="AG113" s="254"/>
      <c r="AH113" s="254"/>
      <c r="AI113" s="254"/>
      <c r="AJ113" s="254"/>
      <c r="AK113" s="254"/>
      <c r="AL113" s="254"/>
      <c r="AM113" s="254"/>
      <c r="AN113" s="254"/>
      <c r="AO113" s="254"/>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92"/>
      <c r="W114" s="129"/>
      <c r="X114" s="199" t="s">
        <v>95</v>
      </c>
      <c r="Y114" s="199"/>
      <c r="Z114" s="199"/>
      <c r="AA114" s="199"/>
      <c r="AB114" s="199"/>
      <c r="AC114" s="199"/>
      <c r="AD114" s="199"/>
      <c r="AE114" s="199"/>
      <c r="AF114" s="199"/>
      <c r="AG114" s="199"/>
      <c r="AH114" s="199"/>
      <c r="AI114" s="199"/>
      <c r="AJ114" s="199"/>
      <c r="AK114" s="199"/>
      <c r="AL114" s="199"/>
      <c r="AM114" s="199"/>
      <c r="AN114" s="199"/>
      <c r="AO114" s="199"/>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99" t="s">
        <v>95</v>
      </c>
      <c r="Y115" s="199"/>
      <c r="Z115" s="199"/>
      <c r="AA115" s="199"/>
      <c r="AB115" s="199"/>
      <c r="AC115" s="199"/>
      <c r="AD115" s="199"/>
      <c r="AE115" s="199"/>
      <c r="AF115" s="199"/>
      <c r="AG115" s="199"/>
      <c r="AH115" s="199"/>
      <c r="AI115" s="199"/>
      <c r="AJ115" s="199"/>
      <c r="AK115" s="199"/>
      <c r="AL115" s="199"/>
      <c r="AM115" s="199"/>
      <c r="AN115" s="199"/>
      <c r="AO115" s="199"/>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30" t="s">
        <v>95</v>
      </c>
      <c r="K116" s="231"/>
      <c r="L116" s="232"/>
      <c r="M116" s="142"/>
      <c r="N116" s="235" t="s">
        <v>95</v>
      </c>
      <c r="O116" s="236"/>
      <c r="P116" s="236"/>
      <c r="Q116" s="236"/>
      <c r="R116" s="236"/>
      <c r="S116" s="236"/>
      <c r="T116" s="237"/>
      <c r="U116" s="142"/>
      <c r="V116" s="142"/>
      <c r="W116" s="108"/>
      <c r="X116" s="254" t="s">
        <v>95</v>
      </c>
      <c r="Y116" s="254"/>
      <c r="Z116" s="254"/>
      <c r="AA116" s="254"/>
      <c r="AB116" s="254"/>
      <c r="AC116" s="254"/>
      <c r="AD116" s="254"/>
      <c r="AE116" s="254"/>
      <c r="AF116" s="254"/>
      <c r="AG116" s="254"/>
      <c r="AH116" s="254"/>
      <c r="AI116" s="254"/>
      <c r="AJ116" s="254"/>
      <c r="AK116" s="254"/>
      <c r="AL116" s="254"/>
      <c r="AM116" s="254"/>
      <c r="AN116" s="254"/>
      <c r="AO116" s="254"/>
      <c r="AP116" s="115"/>
      <c r="AQ116" s="136">
        <v>0</v>
      </c>
      <c r="AR116" s="108">
        <v>0</v>
      </c>
      <c r="AS116" s="108"/>
      <c r="AT116" s="61"/>
    </row>
    <row r="117" spans="2:46" s="101" customFormat="1" ht="5.0999999999999996"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99" t="s">
        <v>95</v>
      </c>
      <c r="Y117" s="199"/>
      <c r="Z117" s="199"/>
      <c r="AA117" s="199"/>
      <c r="AB117" s="199"/>
      <c r="AC117" s="199"/>
      <c r="AD117" s="199"/>
      <c r="AE117" s="199"/>
      <c r="AF117" s="199"/>
      <c r="AG117" s="199"/>
      <c r="AH117" s="199"/>
      <c r="AI117" s="199"/>
      <c r="AJ117" s="199"/>
      <c r="AK117" s="199"/>
      <c r="AL117" s="199"/>
      <c r="AM117" s="199"/>
      <c r="AN117" s="199"/>
      <c r="AO117" s="199"/>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30" t="s">
        <v>95</v>
      </c>
      <c r="K118" s="231"/>
      <c r="L118" s="232"/>
      <c r="M118" s="142"/>
      <c r="N118" s="235" t="s">
        <v>95</v>
      </c>
      <c r="O118" s="236"/>
      <c r="P118" s="236"/>
      <c r="Q118" s="236"/>
      <c r="R118" s="236"/>
      <c r="S118" s="236"/>
      <c r="T118" s="237"/>
      <c r="U118" s="142"/>
      <c r="V118" s="142"/>
      <c r="W118" s="108"/>
      <c r="X118" s="254" t="s">
        <v>95</v>
      </c>
      <c r="Y118" s="254"/>
      <c r="Z118" s="254"/>
      <c r="AA118" s="254"/>
      <c r="AB118" s="254"/>
      <c r="AC118" s="254"/>
      <c r="AD118" s="254"/>
      <c r="AE118" s="254"/>
      <c r="AF118" s="254"/>
      <c r="AG118" s="254"/>
      <c r="AH118" s="254"/>
      <c r="AI118" s="254"/>
      <c r="AJ118" s="254"/>
      <c r="AK118" s="254"/>
      <c r="AL118" s="254"/>
      <c r="AM118" s="254"/>
      <c r="AN118" s="254"/>
      <c r="AO118" s="254"/>
      <c r="AP118" s="115"/>
      <c r="AQ118" s="136">
        <v>0</v>
      </c>
      <c r="AR118" s="108">
        <v>0</v>
      </c>
      <c r="AS118" s="108"/>
      <c r="AT118" s="61"/>
    </row>
    <row r="119" spans="2:46" s="101" customFormat="1" ht="5.0999999999999996"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99" t="s">
        <v>95</v>
      </c>
      <c r="Y119" s="199"/>
      <c r="Z119" s="199"/>
      <c r="AA119" s="199"/>
      <c r="AB119" s="199"/>
      <c r="AC119" s="199"/>
      <c r="AD119" s="199"/>
      <c r="AE119" s="199"/>
      <c r="AF119" s="199"/>
      <c r="AG119" s="199"/>
      <c r="AH119" s="199"/>
      <c r="AI119" s="199"/>
      <c r="AJ119" s="199"/>
      <c r="AK119" s="199"/>
      <c r="AL119" s="199"/>
      <c r="AM119" s="199"/>
      <c r="AN119" s="199"/>
      <c r="AO119" s="199"/>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30" t="s">
        <v>95</v>
      </c>
      <c r="K120" s="231"/>
      <c r="L120" s="232"/>
      <c r="M120" s="142"/>
      <c r="N120" s="235" t="s">
        <v>95</v>
      </c>
      <c r="O120" s="236"/>
      <c r="P120" s="236"/>
      <c r="Q120" s="236"/>
      <c r="R120" s="236"/>
      <c r="S120" s="236"/>
      <c r="T120" s="237"/>
      <c r="U120" s="142"/>
      <c r="V120" s="142"/>
      <c r="W120" s="108"/>
      <c r="X120" s="254" t="s">
        <v>95</v>
      </c>
      <c r="Y120" s="254"/>
      <c r="Z120" s="254"/>
      <c r="AA120" s="254"/>
      <c r="AB120" s="254"/>
      <c r="AC120" s="254"/>
      <c r="AD120" s="254"/>
      <c r="AE120" s="254"/>
      <c r="AF120" s="254"/>
      <c r="AG120" s="254"/>
      <c r="AH120" s="254"/>
      <c r="AI120" s="254"/>
      <c r="AJ120" s="254"/>
      <c r="AK120" s="254"/>
      <c r="AL120" s="254"/>
      <c r="AM120" s="254"/>
      <c r="AN120" s="254"/>
      <c r="AO120" s="254"/>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99" t="s">
        <v>95</v>
      </c>
      <c r="Y121" s="199"/>
      <c r="Z121" s="199"/>
      <c r="AA121" s="199"/>
      <c r="AB121" s="199"/>
      <c r="AC121" s="199"/>
      <c r="AD121" s="199"/>
      <c r="AE121" s="199"/>
      <c r="AF121" s="199"/>
      <c r="AG121" s="199"/>
      <c r="AH121" s="199"/>
      <c r="AI121" s="199"/>
      <c r="AJ121" s="199"/>
      <c r="AK121" s="199"/>
      <c r="AL121" s="199"/>
      <c r="AM121" s="199"/>
      <c r="AN121" s="199"/>
      <c r="AO121" s="199"/>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92"/>
      <c r="W122" s="129"/>
      <c r="X122" s="199" t="s">
        <v>95</v>
      </c>
      <c r="Y122" s="199"/>
      <c r="Z122" s="199"/>
      <c r="AA122" s="199"/>
      <c r="AB122" s="199"/>
      <c r="AC122" s="199"/>
      <c r="AD122" s="199"/>
      <c r="AE122" s="199"/>
      <c r="AF122" s="199"/>
      <c r="AG122" s="199"/>
      <c r="AH122" s="199"/>
      <c r="AI122" s="199"/>
      <c r="AJ122" s="199"/>
      <c r="AK122" s="199"/>
      <c r="AL122" s="199"/>
      <c r="AM122" s="199"/>
      <c r="AN122" s="199"/>
      <c r="AO122" s="199"/>
      <c r="AP122" s="115"/>
      <c r="AQ122" s="108"/>
      <c r="AR122" s="108"/>
      <c r="AS122" s="108"/>
      <c r="AT122" s="61"/>
    </row>
    <row r="123" spans="2:46" s="101" customFormat="1" ht="18" hidden="1" customHeight="1" thickBot="1" x14ac:dyDescent="0.25">
      <c r="B123" s="101">
        <v>5</v>
      </c>
      <c r="C123" s="129"/>
      <c r="D123" s="130" t="s">
        <v>63</v>
      </c>
      <c r="E123" s="131" t="s">
        <v>37</v>
      </c>
      <c r="F123" s="77"/>
      <c r="G123" s="129"/>
      <c r="H123" s="192"/>
      <c r="I123" s="132"/>
      <c r="J123" s="230" t="s">
        <v>95</v>
      </c>
      <c r="K123" s="231"/>
      <c r="L123" s="232"/>
      <c r="M123" s="134"/>
      <c r="N123" s="235" t="s">
        <v>95</v>
      </c>
      <c r="O123" s="236"/>
      <c r="P123" s="236"/>
      <c r="Q123" s="236"/>
      <c r="R123" s="236"/>
      <c r="S123" s="236"/>
      <c r="T123" s="237"/>
      <c r="U123" s="134"/>
      <c r="V123" s="192"/>
      <c r="W123" s="129"/>
      <c r="X123" s="254" t="s">
        <v>95</v>
      </c>
      <c r="Y123" s="254"/>
      <c r="Z123" s="254"/>
      <c r="AA123" s="254"/>
      <c r="AB123" s="254"/>
      <c r="AC123" s="254"/>
      <c r="AD123" s="254"/>
      <c r="AE123" s="254"/>
      <c r="AF123" s="254"/>
      <c r="AG123" s="254"/>
      <c r="AH123" s="254"/>
      <c r="AI123" s="254"/>
      <c r="AJ123" s="254"/>
      <c r="AK123" s="254"/>
      <c r="AL123" s="254"/>
      <c r="AM123" s="254"/>
      <c r="AN123" s="254"/>
      <c r="AO123" s="254"/>
      <c r="AQ123" s="136">
        <v>0</v>
      </c>
      <c r="AR123" s="108">
        <v>0</v>
      </c>
      <c r="AS123" s="108"/>
      <c r="AT123" s="61"/>
    </row>
    <row r="124" spans="2:46" s="101" customFormat="1" ht="5.0999999999999996" hidden="1" customHeight="1" thickBot="1" x14ac:dyDescent="0.25">
      <c r="C124" s="129"/>
      <c r="D124" s="129"/>
      <c r="E124" s="131"/>
      <c r="F124" s="134"/>
      <c r="G124" s="133"/>
      <c r="H124" s="192"/>
      <c r="I124" s="132"/>
      <c r="J124" s="134"/>
      <c r="K124" s="134"/>
      <c r="L124" s="134"/>
      <c r="M124" s="134"/>
      <c r="N124" s="134"/>
      <c r="O124" s="134"/>
      <c r="P124" s="134"/>
      <c r="Q124" s="134"/>
      <c r="R124" s="134"/>
      <c r="S124" s="134"/>
      <c r="T124" s="134"/>
      <c r="U124" s="134"/>
      <c r="V124" s="192"/>
      <c r="W124" s="129"/>
      <c r="X124" s="199" t="s">
        <v>95</v>
      </c>
      <c r="Y124" s="199"/>
      <c r="Z124" s="199"/>
      <c r="AA124" s="199"/>
      <c r="AB124" s="199"/>
      <c r="AC124" s="199"/>
      <c r="AD124" s="199"/>
      <c r="AE124" s="199"/>
      <c r="AF124" s="199"/>
      <c r="AG124" s="199"/>
      <c r="AH124" s="199"/>
      <c r="AI124" s="199"/>
      <c r="AJ124" s="199"/>
      <c r="AK124" s="199"/>
      <c r="AL124" s="199"/>
      <c r="AM124" s="199"/>
      <c r="AN124" s="199"/>
      <c r="AO124" s="199"/>
      <c r="AP124" s="115"/>
      <c r="AQ124" s="108"/>
      <c r="AR124" s="108"/>
      <c r="AS124" s="108"/>
      <c r="AT124" s="61"/>
    </row>
    <row r="125" spans="2:46" s="101" customFormat="1" ht="18" hidden="1" customHeight="1" thickBot="1" x14ac:dyDescent="0.25">
      <c r="B125" s="101">
        <v>5</v>
      </c>
      <c r="C125" s="129"/>
      <c r="D125" s="129"/>
      <c r="E125" s="131" t="s">
        <v>38</v>
      </c>
      <c r="F125" s="77"/>
      <c r="G125" s="133"/>
      <c r="H125" s="192"/>
      <c r="I125" s="132"/>
      <c r="J125" s="230" t="s">
        <v>95</v>
      </c>
      <c r="K125" s="231"/>
      <c r="L125" s="232"/>
      <c r="M125" s="134"/>
      <c r="N125" s="235" t="s">
        <v>95</v>
      </c>
      <c r="O125" s="236"/>
      <c r="P125" s="236"/>
      <c r="Q125" s="236"/>
      <c r="R125" s="236"/>
      <c r="S125" s="236"/>
      <c r="T125" s="237"/>
      <c r="U125" s="134"/>
      <c r="V125" s="192"/>
      <c r="W125" s="129"/>
      <c r="X125" s="254" t="s">
        <v>95</v>
      </c>
      <c r="Y125" s="254"/>
      <c r="Z125" s="254"/>
      <c r="AA125" s="254"/>
      <c r="AB125" s="254"/>
      <c r="AC125" s="254"/>
      <c r="AD125" s="254"/>
      <c r="AE125" s="254"/>
      <c r="AF125" s="254"/>
      <c r="AG125" s="254"/>
      <c r="AH125" s="254"/>
      <c r="AI125" s="254"/>
      <c r="AJ125" s="254"/>
      <c r="AK125" s="254"/>
      <c r="AL125" s="254"/>
      <c r="AM125" s="254"/>
      <c r="AN125" s="254"/>
      <c r="AO125" s="254"/>
      <c r="AP125" s="115"/>
      <c r="AQ125" s="136">
        <v>0</v>
      </c>
      <c r="AR125" s="108">
        <v>0</v>
      </c>
      <c r="AS125" s="108"/>
      <c r="AT125" s="61"/>
    </row>
    <row r="126" spans="2:46" s="101" customFormat="1" ht="5.0999999999999996" hidden="1" customHeight="1" thickBot="1" x14ac:dyDescent="0.25">
      <c r="C126" s="129"/>
      <c r="D126" s="129"/>
      <c r="E126" s="131"/>
      <c r="F126" s="137"/>
      <c r="G126" s="133"/>
      <c r="H126" s="192"/>
      <c r="I126" s="132"/>
      <c r="J126" s="137"/>
      <c r="K126" s="137"/>
      <c r="L126" s="137"/>
      <c r="M126" s="134"/>
      <c r="N126" s="137"/>
      <c r="O126" s="137"/>
      <c r="P126" s="137"/>
      <c r="Q126" s="134"/>
      <c r="R126" s="137"/>
      <c r="S126" s="137"/>
      <c r="T126" s="137"/>
      <c r="U126" s="134"/>
      <c r="V126" s="192"/>
      <c r="W126" s="129"/>
      <c r="X126" s="199" t="s">
        <v>95</v>
      </c>
      <c r="Y126" s="199"/>
      <c r="Z126" s="199"/>
      <c r="AA126" s="199"/>
      <c r="AB126" s="199"/>
      <c r="AC126" s="199"/>
      <c r="AD126" s="199"/>
      <c r="AE126" s="199"/>
      <c r="AF126" s="199"/>
      <c r="AG126" s="199"/>
      <c r="AH126" s="199"/>
      <c r="AI126" s="199"/>
      <c r="AJ126" s="199"/>
      <c r="AK126" s="199"/>
      <c r="AL126" s="199"/>
      <c r="AM126" s="199"/>
      <c r="AN126" s="199"/>
      <c r="AO126" s="199"/>
      <c r="AP126" s="115"/>
      <c r="AQ126" s="108"/>
      <c r="AR126" s="108"/>
      <c r="AS126" s="108"/>
      <c r="AT126" s="61"/>
    </row>
    <row r="127" spans="2:46" s="101" customFormat="1" ht="18" hidden="1" customHeight="1" thickBot="1" x14ac:dyDescent="0.25">
      <c r="B127" s="101">
        <v>5</v>
      </c>
      <c r="C127" s="129"/>
      <c r="D127" s="129"/>
      <c r="E127" s="131" t="s">
        <v>39</v>
      </c>
      <c r="F127" s="77"/>
      <c r="G127" s="133"/>
      <c r="H127" s="192"/>
      <c r="I127" s="132"/>
      <c r="J127" s="230" t="s">
        <v>95</v>
      </c>
      <c r="K127" s="231"/>
      <c r="L127" s="232"/>
      <c r="M127" s="134"/>
      <c r="N127" s="235" t="s">
        <v>95</v>
      </c>
      <c r="O127" s="236"/>
      <c r="P127" s="236"/>
      <c r="Q127" s="236"/>
      <c r="R127" s="236"/>
      <c r="S127" s="236"/>
      <c r="T127" s="237"/>
      <c r="U127" s="134"/>
      <c r="V127" s="192"/>
      <c r="W127" s="129"/>
      <c r="X127" s="254" t="s">
        <v>95</v>
      </c>
      <c r="Y127" s="254"/>
      <c r="Z127" s="254"/>
      <c r="AA127" s="254"/>
      <c r="AB127" s="254"/>
      <c r="AC127" s="254"/>
      <c r="AD127" s="254"/>
      <c r="AE127" s="254"/>
      <c r="AF127" s="254"/>
      <c r="AG127" s="254"/>
      <c r="AH127" s="254"/>
      <c r="AI127" s="254"/>
      <c r="AJ127" s="254"/>
      <c r="AK127" s="254"/>
      <c r="AL127" s="254"/>
      <c r="AM127" s="254"/>
      <c r="AN127" s="254"/>
      <c r="AO127" s="254"/>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92"/>
      <c r="W128" s="129"/>
      <c r="X128" s="199" t="s">
        <v>95</v>
      </c>
      <c r="Y128" s="199"/>
      <c r="Z128" s="199"/>
      <c r="AA128" s="199"/>
      <c r="AB128" s="199"/>
      <c r="AC128" s="199"/>
      <c r="AD128" s="199"/>
      <c r="AE128" s="199"/>
      <c r="AF128" s="199"/>
      <c r="AG128" s="199"/>
      <c r="AH128" s="199"/>
      <c r="AI128" s="199"/>
      <c r="AJ128" s="199"/>
      <c r="AK128" s="199"/>
      <c r="AL128" s="199"/>
      <c r="AM128" s="199"/>
      <c r="AN128" s="199"/>
      <c r="AO128" s="199"/>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99" t="s">
        <v>95</v>
      </c>
      <c r="Y129" s="199"/>
      <c r="Z129" s="199"/>
      <c r="AA129" s="199"/>
      <c r="AB129" s="199"/>
      <c r="AC129" s="199"/>
      <c r="AD129" s="199"/>
      <c r="AE129" s="199"/>
      <c r="AF129" s="199"/>
      <c r="AG129" s="199"/>
      <c r="AH129" s="199"/>
      <c r="AI129" s="199"/>
      <c r="AJ129" s="199"/>
      <c r="AK129" s="199"/>
      <c r="AL129" s="199"/>
      <c r="AM129" s="199"/>
      <c r="AN129" s="199"/>
      <c r="AO129" s="199"/>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30" t="s">
        <v>95</v>
      </c>
      <c r="K130" s="231"/>
      <c r="L130" s="232"/>
      <c r="M130" s="142"/>
      <c r="N130" s="235" t="s">
        <v>95</v>
      </c>
      <c r="O130" s="236"/>
      <c r="P130" s="236"/>
      <c r="Q130" s="236"/>
      <c r="R130" s="236"/>
      <c r="S130" s="236"/>
      <c r="T130" s="237"/>
      <c r="U130" s="142"/>
      <c r="V130" s="142"/>
      <c r="W130" s="108"/>
      <c r="X130" s="254" t="s">
        <v>95</v>
      </c>
      <c r="Y130" s="254"/>
      <c r="Z130" s="254"/>
      <c r="AA130" s="254"/>
      <c r="AB130" s="254"/>
      <c r="AC130" s="254"/>
      <c r="AD130" s="254"/>
      <c r="AE130" s="254"/>
      <c r="AF130" s="254"/>
      <c r="AG130" s="254"/>
      <c r="AH130" s="254"/>
      <c r="AI130" s="254"/>
      <c r="AJ130" s="254"/>
      <c r="AK130" s="254"/>
      <c r="AL130" s="254"/>
      <c r="AM130" s="254"/>
      <c r="AN130" s="254"/>
      <c r="AO130" s="254"/>
      <c r="AP130" s="115"/>
      <c r="AQ130" s="136">
        <v>0</v>
      </c>
      <c r="AR130" s="108">
        <v>0</v>
      </c>
      <c r="AS130" s="108"/>
      <c r="AT130" s="61"/>
    </row>
    <row r="131" spans="2:46" s="101" customFormat="1" ht="5.0999999999999996"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99" t="s">
        <v>95</v>
      </c>
      <c r="Y131" s="199"/>
      <c r="Z131" s="199"/>
      <c r="AA131" s="199"/>
      <c r="AB131" s="199"/>
      <c r="AC131" s="199"/>
      <c r="AD131" s="199"/>
      <c r="AE131" s="199"/>
      <c r="AF131" s="199"/>
      <c r="AG131" s="199"/>
      <c r="AH131" s="199"/>
      <c r="AI131" s="199"/>
      <c r="AJ131" s="199"/>
      <c r="AK131" s="199"/>
      <c r="AL131" s="199"/>
      <c r="AM131" s="199"/>
      <c r="AN131" s="199"/>
      <c r="AO131" s="199"/>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30" t="s">
        <v>95</v>
      </c>
      <c r="K132" s="231"/>
      <c r="L132" s="232"/>
      <c r="M132" s="142"/>
      <c r="N132" s="235" t="s">
        <v>95</v>
      </c>
      <c r="O132" s="236"/>
      <c r="P132" s="236"/>
      <c r="Q132" s="236"/>
      <c r="R132" s="236"/>
      <c r="S132" s="236"/>
      <c r="T132" s="237"/>
      <c r="U132" s="142"/>
      <c r="V132" s="142"/>
      <c r="W132" s="108"/>
      <c r="X132" s="254" t="s">
        <v>95</v>
      </c>
      <c r="Y132" s="254"/>
      <c r="Z132" s="254"/>
      <c r="AA132" s="254"/>
      <c r="AB132" s="254"/>
      <c r="AC132" s="254"/>
      <c r="AD132" s="254"/>
      <c r="AE132" s="254"/>
      <c r="AF132" s="254"/>
      <c r="AG132" s="254"/>
      <c r="AH132" s="254"/>
      <c r="AI132" s="254"/>
      <c r="AJ132" s="254"/>
      <c r="AK132" s="254"/>
      <c r="AL132" s="254"/>
      <c r="AM132" s="254"/>
      <c r="AN132" s="254"/>
      <c r="AO132" s="254"/>
      <c r="AP132" s="115"/>
      <c r="AQ132" s="136">
        <v>0</v>
      </c>
      <c r="AR132" s="108">
        <v>0</v>
      </c>
      <c r="AS132" s="108"/>
      <c r="AT132" s="61"/>
    </row>
    <row r="133" spans="2:46" s="101" customFormat="1" ht="5.0999999999999996"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99" t="s">
        <v>95</v>
      </c>
      <c r="Y133" s="199"/>
      <c r="Z133" s="199"/>
      <c r="AA133" s="199"/>
      <c r="AB133" s="199"/>
      <c r="AC133" s="199"/>
      <c r="AD133" s="199"/>
      <c r="AE133" s="199"/>
      <c r="AF133" s="199"/>
      <c r="AG133" s="199"/>
      <c r="AH133" s="199"/>
      <c r="AI133" s="199"/>
      <c r="AJ133" s="199"/>
      <c r="AK133" s="199"/>
      <c r="AL133" s="199"/>
      <c r="AM133" s="199"/>
      <c r="AN133" s="199"/>
      <c r="AO133" s="199"/>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30" t="s">
        <v>95</v>
      </c>
      <c r="K134" s="231"/>
      <c r="L134" s="232"/>
      <c r="M134" s="142"/>
      <c r="N134" s="235" t="s">
        <v>95</v>
      </c>
      <c r="O134" s="236"/>
      <c r="P134" s="236"/>
      <c r="Q134" s="236"/>
      <c r="R134" s="236"/>
      <c r="S134" s="236"/>
      <c r="T134" s="237"/>
      <c r="U134" s="142"/>
      <c r="V134" s="142"/>
      <c r="W134" s="108"/>
      <c r="X134" s="254" t="s">
        <v>95</v>
      </c>
      <c r="Y134" s="254"/>
      <c r="Z134" s="254"/>
      <c r="AA134" s="254"/>
      <c r="AB134" s="254"/>
      <c r="AC134" s="254"/>
      <c r="AD134" s="254"/>
      <c r="AE134" s="254"/>
      <c r="AF134" s="254"/>
      <c r="AG134" s="254"/>
      <c r="AH134" s="254"/>
      <c r="AI134" s="254"/>
      <c r="AJ134" s="254"/>
      <c r="AK134" s="254"/>
      <c r="AL134" s="254"/>
      <c r="AM134" s="254"/>
      <c r="AN134" s="254"/>
      <c r="AO134" s="254"/>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99" t="s">
        <v>95</v>
      </c>
      <c r="Y135" s="199"/>
      <c r="Z135" s="199"/>
      <c r="AA135" s="199"/>
      <c r="AB135" s="199"/>
      <c r="AC135" s="199"/>
      <c r="AD135" s="199"/>
      <c r="AE135" s="199"/>
      <c r="AF135" s="199"/>
      <c r="AG135" s="199"/>
      <c r="AH135" s="199"/>
      <c r="AI135" s="199"/>
      <c r="AJ135" s="199"/>
      <c r="AK135" s="199"/>
      <c r="AL135" s="199"/>
      <c r="AM135" s="199"/>
      <c r="AN135" s="199"/>
      <c r="AO135" s="199"/>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92"/>
      <c r="W136" s="129"/>
      <c r="X136" s="199" t="s">
        <v>95</v>
      </c>
      <c r="Y136" s="199"/>
      <c r="Z136" s="199"/>
      <c r="AA136" s="199"/>
      <c r="AB136" s="199"/>
      <c r="AC136" s="199"/>
      <c r="AD136" s="199"/>
      <c r="AE136" s="199"/>
      <c r="AF136" s="199"/>
      <c r="AG136" s="199"/>
      <c r="AH136" s="199"/>
      <c r="AI136" s="199"/>
      <c r="AJ136" s="199"/>
      <c r="AK136" s="199"/>
      <c r="AL136" s="199"/>
      <c r="AM136" s="199"/>
      <c r="AN136" s="199"/>
      <c r="AO136" s="199"/>
      <c r="AP136" s="115"/>
      <c r="AQ136" s="108"/>
      <c r="AR136" s="108"/>
      <c r="AS136" s="108"/>
      <c r="AT136" s="61"/>
    </row>
    <row r="137" spans="2:46" s="101" customFormat="1" ht="18" hidden="1" customHeight="1" thickBot="1" x14ac:dyDescent="0.25">
      <c r="B137" s="101">
        <v>7</v>
      </c>
      <c r="C137" s="129"/>
      <c r="D137" s="130" t="s">
        <v>65</v>
      </c>
      <c r="E137" s="131" t="s">
        <v>37</v>
      </c>
      <c r="F137" s="77"/>
      <c r="G137" s="129"/>
      <c r="H137" s="192"/>
      <c r="I137" s="132"/>
      <c r="J137" s="230" t="s">
        <v>95</v>
      </c>
      <c r="K137" s="231"/>
      <c r="L137" s="232"/>
      <c r="M137" s="134"/>
      <c r="N137" s="235" t="s">
        <v>95</v>
      </c>
      <c r="O137" s="236"/>
      <c r="P137" s="236"/>
      <c r="Q137" s="236"/>
      <c r="R137" s="236"/>
      <c r="S137" s="236"/>
      <c r="T137" s="237"/>
      <c r="U137" s="134"/>
      <c r="V137" s="192"/>
      <c r="W137" s="129"/>
      <c r="X137" s="254" t="s">
        <v>95</v>
      </c>
      <c r="Y137" s="254"/>
      <c r="Z137" s="254"/>
      <c r="AA137" s="254"/>
      <c r="AB137" s="254"/>
      <c r="AC137" s="254"/>
      <c r="AD137" s="254"/>
      <c r="AE137" s="254"/>
      <c r="AF137" s="254"/>
      <c r="AG137" s="254"/>
      <c r="AH137" s="254"/>
      <c r="AI137" s="254"/>
      <c r="AJ137" s="254"/>
      <c r="AK137" s="254"/>
      <c r="AL137" s="254"/>
      <c r="AM137" s="254"/>
      <c r="AN137" s="254"/>
      <c r="AO137" s="254"/>
      <c r="AP137" s="115"/>
      <c r="AQ137" s="136">
        <v>0</v>
      </c>
      <c r="AR137" s="108">
        <v>0</v>
      </c>
      <c r="AS137" s="108"/>
      <c r="AT137" s="61"/>
    </row>
    <row r="138" spans="2:46" s="101" customFormat="1" ht="5.0999999999999996" hidden="1" customHeight="1" thickBot="1" x14ac:dyDescent="0.25">
      <c r="C138" s="129"/>
      <c r="D138" s="129"/>
      <c r="E138" s="133"/>
      <c r="F138" s="134"/>
      <c r="G138" s="133"/>
      <c r="H138" s="192"/>
      <c r="I138" s="132"/>
      <c r="J138" s="134"/>
      <c r="K138" s="134"/>
      <c r="L138" s="134"/>
      <c r="M138" s="134"/>
      <c r="N138" s="134"/>
      <c r="O138" s="134"/>
      <c r="P138" s="134"/>
      <c r="Q138" s="134"/>
      <c r="R138" s="134"/>
      <c r="S138" s="134"/>
      <c r="T138" s="134"/>
      <c r="U138" s="134"/>
      <c r="V138" s="192"/>
      <c r="W138" s="129"/>
      <c r="X138" s="199" t="s">
        <v>95</v>
      </c>
      <c r="Y138" s="199"/>
      <c r="Z138" s="199"/>
      <c r="AA138" s="199"/>
      <c r="AB138" s="199"/>
      <c r="AC138" s="199"/>
      <c r="AD138" s="199"/>
      <c r="AE138" s="199"/>
      <c r="AF138" s="199"/>
      <c r="AG138" s="199"/>
      <c r="AH138" s="199"/>
      <c r="AI138" s="199"/>
      <c r="AJ138" s="199"/>
      <c r="AK138" s="199"/>
      <c r="AL138" s="199"/>
      <c r="AM138" s="199"/>
      <c r="AN138" s="199"/>
      <c r="AO138" s="199"/>
      <c r="AP138" s="115"/>
      <c r="AQ138" s="108"/>
      <c r="AR138" s="108"/>
      <c r="AS138" s="108"/>
      <c r="AT138" s="61"/>
    </row>
    <row r="139" spans="2:46" s="101" customFormat="1" ht="18" hidden="1" customHeight="1" thickBot="1" x14ac:dyDescent="0.25">
      <c r="B139" s="101">
        <v>7</v>
      </c>
      <c r="C139" s="129"/>
      <c r="D139" s="129"/>
      <c r="E139" s="131" t="s">
        <v>38</v>
      </c>
      <c r="F139" s="77"/>
      <c r="G139" s="133"/>
      <c r="H139" s="192"/>
      <c r="I139" s="132"/>
      <c r="J139" s="230" t="s">
        <v>95</v>
      </c>
      <c r="K139" s="231"/>
      <c r="L139" s="232"/>
      <c r="M139" s="134"/>
      <c r="N139" s="235" t="s">
        <v>95</v>
      </c>
      <c r="O139" s="236"/>
      <c r="P139" s="236"/>
      <c r="Q139" s="236"/>
      <c r="R139" s="236"/>
      <c r="S139" s="236"/>
      <c r="T139" s="237"/>
      <c r="U139" s="134"/>
      <c r="V139" s="192"/>
      <c r="W139" s="129"/>
      <c r="X139" s="254" t="s">
        <v>95</v>
      </c>
      <c r="Y139" s="254"/>
      <c r="Z139" s="254"/>
      <c r="AA139" s="254"/>
      <c r="AB139" s="254"/>
      <c r="AC139" s="254"/>
      <c r="AD139" s="254"/>
      <c r="AE139" s="254"/>
      <c r="AF139" s="254"/>
      <c r="AG139" s="254"/>
      <c r="AH139" s="254"/>
      <c r="AI139" s="254"/>
      <c r="AJ139" s="254"/>
      <c r="AK139" s="254"/>
      <c r="AL139" s="254"/>
      <c r="AM139" s="254"/>
      <c r="AN139" s="254"/>
      <c r="AO139" s="254"/>
      <c r="AP139" s="115"/>
      <c r="AQ139" s="136">
        <v>0</v>
      </c>
      <c r="AR139" s="108">
        <v>0</v>
      </c>
      <c r="AS139" s="108"/>
      <c r="AT139" s="61"/>
    </row>
    <row r="140" spans="2:46" s="101" customFormat="1" ht="5.0999999999999996" hidden="1" customHeight="1" thickBot="1" x14ac:dyDescent="0.25">
      <c r="C140" s="129"/>
      <c r="D140" s="129"/>
      <c r="E140" s="131"/>
      <c r="F140" s="137"/>
      <c r="G140" s="133"/>
      <c r="H140" s="192"/>
      <c r="I140" s="132"/>
      <c r="J140" s="137"/>
      <c r="K140" s="137"/>
      <c r="L140" s="137"/>
      <c r="M140" s="134"/>
      <c r="N140" s="137"/>
      <c r="O140" s="137"/>
      <c r="P140" s="137"/>
      <c r="Q140" s="134"/>
      <c r="R140" s="137"/>
      <c r="S140" s="137"/>
      <c r="T140" s="137"/>
      <c r="U140" s="134"/>
      <c r="V140" s="192"/>
      <c r="W140" s="129"/>
      <c r="X140" s="199" t="s">
        <v>95</v>
      </c>
      <c r="Y140" s="199"/>
      <c r="Z140" s="199"/>
      <c r="AA140" s="199"/>
      <c r="AB140" s="199"/>
      <c r="AC140" s="199"/>
      <c r="AD140" s="199"/>
      <c r="AE140" s="199"/>
      <c r="AF140" s="199"/>
      <c r="AG140" s="199"/>
      <c r="AH140" s="199"/>
      <c r="AI140" s="199"/>
      <c r="AJ140" s="199"/>
      <c r="AK140" s="199"/>
      <c r="AL140" s="199"/>
      <c r="AM140" s="199"/>
      <c r="AN140" s="199"/>
      <c r="AO140" s="199"/>
      <c r="AP140" s="115"/>
      <c r="AQ140" s="108"/>
      <c r="AR140" s="108"/>
      <c r="AS140" s="108"/>
      <c r="AT140" s="61"/>
    </row>
    <row r="141" spans="2:46" s="101" customFormat="1" ht="18" hidden="1" customHeight="1" thickBot="1" x14ac:dyDescent="0.25">
      <c r="B141" s="101">
        <v>7</v>
      </c>
      <c r="C141" s="129"/>
      <c r="D141" s="129"/>
      <c r="E141" s="131" t="s">
        <v>39</v>
      </c>
      <c r="F141" s="77"/>
      <c r="G141" s="133"/>
      <c r="H141" s="192"/>
      <c r="I141" s="132"/>
      <c r="J141" s="230" t="s">
        <v>95</v>
      </c>
      <c r="K141" s="231"/>
      <c r="L141" s="232"/>
      <c r="M141" s="134"/>
      <c r="N141" s="235" t="s">
        <v>95</v>
      </c>
      <c r="O141" s="236"/>
      <c r="P141" s="236"/>
      <c r="Q141" s="236"/>
      <c r="R141" s="236"/>
      <c r="S141" s="236"/>
      <c r="T141" s="237"/>
      <c r="U141" s="134"/>
      <c r="V141" s="192"/>
      <c r="W141" s="129"/>
      <c r="X141" s="254" t="s">
        <v>95</v>
      </c>
      <c r="Y141" s="254"/>
      <c r="Z141" s="254"/>
      <c r="AA141" s="254"/>
      <c r="AB141" s="254"/>
      <c r="AC141" s="254"/>
      <c r="AD141" s="254"/>
      <c r="AE141" s="254"/>
      <c r="AF141" s="254"/>
      <c r="AG141" s="254"/>
      <c r="AH141" s="254"/>
      <c r="AI141" s="254"/>
      <c r="AJ141" s="254"/>
      <c r="AK141" s="254"/>
      <c r="AL141" s="254"/>
      <c r="AM141" s="254"/>
      <c r="AN141" s="254"/>
      <c r="AO141" s="254"/>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92"/>
      <c r="W142" s="129"/>
      <c r="X142" s="199" t="s">
        <v>95</v>
      </c>
      <c r="Y142" s="199"/>
      <c r="Z142" s="199"/>
      <c r="AA142" s="199"/>
      <c r="AB142" s="199"/>
      <c r="AC142" s="199"/>
      <c r="AD142" s="199"/>
      <c r="AE142" s="199"/>
      <c r="AF142" s="199"/>
      <c r="AG142" s="199"/>
      <c r="AH142" s="199"/>
      <c r="AI142" s="199"/>
      <c r="AJ142" s="199"/>
      <c r="AK142" s="199"/>
      <c r="AL142" s="199"/>
      <c r="AM142" s="199"/>
      <c r="AN142" s="199"/>
      <c r="AO142" s="199"/>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99" t="s">
        <v>95</v>
      </c>
      <c r="Y143" s="199"/>
      <c r="Z143" s="199"/>
      <c r="AA143" s="199"/>
      <c r="AB143" s="199"/>
      <c r="AC143" s="199"/>
      <c r="AD143" s="199"/>
      <c r="AE143" s="199"/>
      <c r="AF143" s="199"/>
      <c r="AG143" s="199"/>
      <c r="AH143" s="199"/>
      <c r="AI143" s="199"/>
      <c r="AJ143" s="199"/>
      <c r="AK143" s="199"/>
      <c r="AL143" s="199"/>
      <c r="AM143" s="199"/>
      <c r="AN143" s="199"/>
      <c r="AO143" s="199"/>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30" t="s">
        <v>95</v>
      </c>
      <c r="K144" s="231"/>
      <c r="L144" s="232"/>
      <c r="M144" s="142"/>
      <c r="N144" s="235" t="s">
        <v>95</v>
      </c>
      <c r="O144" s="236"/>
      <c r="P144" s="236"/>
      <c r="Q144" s="236"/>
      <c r="R144" s="236"/>
      <c r="S144" s="236"/>
      <c r="T144" s="237"/>
      <c r="U144" s="142"/>
      <c r="V144" s="142"/>
      <c r="W144" s="108"/>
      <c r="X144" s="254" t="s">
        <v>95</v>
      </c>
      <c r="Y144" s="254"/>
      <c r="Z144" s="254"/>
      <c r="AA144" s="254"/>
      <c r="AB144" s="254"/>
      <c r="AC144" s="254"/>
      <c r="AD144" s="254"/>
      <c r="AE144" s="254"/>
      <c r="AF144" s="254"/>
      <c r="AG144" s="254"/>
      <c r="AH144" s="254"/>
      <c r="AI144" s="254"/>
      <c r="AJ144" s="254"/>
      <c r="AK144" s="254"/>
      <c r="AL144" s="254"/>
      <c r="AM144" s="254"/>
      <c r="AN144" s="254"/>
      <c r="AO144" s="254"/>
      <c r="AP144" s="115"/>
      <c r="AQ144" s="136">
        <v>0</v>
      </c>
      <c r="AR144" s="108">
        <v>0</v>
      </c>
      <c r="AS144" s="108"/>
      <c r="AT144" s="61"/>
    </row>
    <row r="145" spans="2:46" s="101" customFormat="1" ht="5.0999999999999996"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99" t="s">
        <v>95</v>
      </c>
      <c r="Y145" s="199"/>
      <c r="Z145" s="199"/>
      <c r="AA145" s="199"/>
      <c r="AB145" s="199"/>
      <c r="AC145" s="199"/>
      <c r="AD145" s="199"/>
      <c r="AE145" s="199"/>
      <c r="AF145" s="199"/>
      <c r="AG145" s="199"/>
      <c r="AH145" s="199"/>
      <c r="AI145" s="199"/>
      <c r="AJ145" s="199"/>
      <c r="AK145" s="199"/>
      <c r="AL145" s="199"/>
      <c r="AM145" s="199"/>
      <c r="AN145" s="199"/>
      <c r="AO145" s="199"/>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30" t="s">
        <v>95</v>
      </c>
      <c r="K146" s="231"/>
      <c r="L146" s="232"/>
      <c r="M146" s="142"/>
      <c r="N146" s="235" t="s">
        <v>95</v>
      </c>
      <c r="O146" s="236"/>
      <c r="P146" s="236"/>
      <c r="Q146" s="236"/>
      <c r="R146" s="236"/>
      <c r="S146" s="236"/>
      <c r="T146" s="237"/>
      <c r="U146" s="142"/>
      <c r="V146" s="142"/>
      <c r="W146" s="108"/>
      <c r="X146" s="254" t="s">
        <v>95</v>
      </c>
      <c r="Y146" s="254"/>
      <c r="Z146" s="254"/>
      <c r="AA146" s="254"/>
      <c r="AB146" s="254"/>
      <c r="AC146" s="254"/>
      <c r="AD146" s="254"/>
      <c r="AE146" s="254"/>
      <c r="AF146" s="254"/>
      <c r="AG146" s="254"/>
      <c r="AH146" s="254"/>
      <c r="AI146" s="254"/>
      <c r="AJ146" s="254"/>
      <c r="AK146" s="254"/>
      <c r="AL146" s="254"/>
      <c r="AM146" s="254"/>
      <c r="AN146" s="254"/>
      <c r="AO146" s="254"/>
      <c r="AP146" s="115"/>
      <c r="AQ146" s="136">
        <v>0</v>
      </c>
      <c r="AR146" s="108">
        <v>0</v>
      </c>
      <c r="AS146" s="108"/>
      <c r="AT146" s="61"/>
    </row>
    <row r="147" spans="2:46" s="101" customFormat="1" ht="5.0999999999999996"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99" t="s">
        <v>95</v>
      </c>
      <c r="Y147" s="199"/>
      <c r="Z147" s="199"/>
      <c r="AA147" s="199"/>
      <c r="AB147" s="199"/>
      <c r="AC147" s="199"/>
      <c r="AD147" s="199"/>
      <c r="AE147" s="199"/>
      <c r="AF147" s="199"/>
      <c r="AG147" s="199"/>
      <c r="AH147" s="199"/>
      <c r="AI147" s="199"/>
      <c r="AJ147" s="199"/>
      <c r="AK147" s="199"/>
      <c r="AL147" s="199"/>
      <c r="AM147" s="199"/>
      <c r="AN147" s="199"/>
      <c r="AO147" s="199"/>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30" t="s">
        <v>95</v>
      </c>
      <c r="K148" s="231"/>
      <c r="L148" s="232"/>
      <c r="M148" s="142"/>
      <c r="N148" s="235" t="s">
        <v>95</v>
      </c>
      <c r="O148" s="236"/>
      <c r="P148" s="236"/>
      <c r="Q148" s="236"/>
      <c r="R148" s="236"/>
      <c r="S148" s="236"/>
      <c r="T148" s="237"/>
      <c r="U148" s="142"/>
      <c r="V148" s="142"/>
      <c r="W148" s="108"/>
      <c r="X148" s="254" t="s">
        <v>95</v>
      </c>
      <c r="Y148" s="254"/>
      <c r="Z148" s="254"/>
      <c r="AA148" s="254"/>
      <c r="AB148" s="254"/>
      <c r="AC148" s="254"/>
      <c r="AD148" s="254"/>
      <c r="AE148" s="254"/>
      <c r="AF148" s="254"/>
      <c r="AG148" s="254"/>
      <c r="AH148" s="254"/>
      <c r="AI148" s="254"/>
      <c r="AJ148" s="254"/>
      <c r="AK148" s="254"/>
      <c r="AL148" s="254"/>
      <c r="AM148" s="254"/>
      <c r="AN148" s="254"/>
      <c r="AO148" s="254"/>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99" t="s">
        <v>95</v>
      </c>
      <c r="Y149" s="199"/>
      <c r="Z149" s="199"/>
      <c r="AA149" s="199"/>
      <c r="AB149" s="199"/>
      <c r="AC149" s="199"/>
      <c r="AD149" s="199"/>
      <c r="AE149" s="199"/>
      <c r="AF149" s="199"/>
      <c r="AG149" s="199"/>
      <c r="AH149" s="199"/>
      <c r="AI149" s="199"/>
      <c r="AJ149" s="199"/>
      <c r="AK149" s="199"/>
      <c r="AL149" s="199"/>
      <c r="AM149" s="199"/>
      <c r="AN149" s="199"/>
      <c r="AO149" s="199"/>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92"/>
      <c r="W150" s="129"/>
      <c r="X150" s="199" t="s">
        <v>95</v>
      </c>
      <c r="Y150" s="199"/>
      <c r="Z150" s="199"/>
      <c r="AA150" s="199"/>
      <c r="AB150" s="199"/>
      <c r="AC150" s="199"/>
      <c r="AD150" s="199"/>
      <c r="AE150" s="199"/>
      <c r="AF150" s="199"/>
      <c r="AG150" s="199"/>
      <c r="AH150" s="199"/>
      <c r="AI150" s="199"/>
      <c r="AJ150" s="199"/>
      <c r="AK150" s="199"/>
      <c r="AL150" s="199"/>
      <c r="AM150" s="199"/>
      <c r="AN150" s="199"/>
      <c r="AO150" s="199"/>
      <c r="AQ150" s="108"/>
      <c r="AR150" s="108"/>
      <c r="AS150" s="108"/>
      <c r="AT150" s="61"/>
    </row>
    <row r="151" spans="2:46" s="101" customFormat="1" ht="18" hidden="1" customHeight="1" thickBot="1" x14ac:dyDescent="0.25">
      <c r="B151" s="101">
        <v>9</v>
      </c>
      <c r="C151" s="129"/>
      <c r="D151" s="130" t="s">
        <v>67</v>
      </c>
      <c r="E151" s="131" t="s">
        <v>37</v>
      </c>
      <c r="F151" s="77"/>
      <c r="G151" s="129"/>
      <c r="H151" s="192"/>
      <c r="I151" s="132"/>
      <c r="J151" s="230" t="s">
        <v>95</v>
      </c>
      <c r="K151" s="231"/>
      <c r="L151" s="232"/>
      <c r="M151" s="134"/>
      <c r="N151" s="235" t="s">
        <v>95</v>
      </c>
      <c r="O151" s="236"/>
      <c r="P151" s="236"/>
      <c r="Q151" s="236"/>
      <c r="R151" s="236"/>
      <c r="S151" s="236"/>
      <c r="T151" s="237"/>
      <c r="U151" s="134"/>
      <c r="V151" s="192"/>
      <c r="W151" s="129"/>
      <c r="X151" s="254" t="s">
        <v>95</v>
      </c>
      <c r="Y151" s="254"/>
      <c r="Z151" s="254"/>
      <c r="AA151" s="254"/>
      <c r="AB151" s="254"/>
      <c r="AC151" s="254"/>
      <c r="AD151" s="254"/>
      <c r="AE151" s="254"/>
      <c r="AF151" s="254"/>
      <c r="AG151" s="254"/>
      <c r="AH151" s="254"/>
      <c r="AI151" s="254"/>
      <c r="AJ151" s="254"/>
      <c r="AK151" s="254"/>
      <c r="AL151" s="254"/>
      <c r="AM151" s="254"/>
      <c r="AN151" s="254"/>
      <c r="AO151" s="254"/>
      <c r="AQ151" s="136">
        <v>0</v>
      </c>
      <c r="AR151" s="108">
        <v>0</v>
      </c>
      <c r="AS151" s="108"/>
      <c r="AT151" s="61"/>
    </row>
    <row r="152" spans="2:46" s="101" customFormat="1" ht="5.0999999999999996" hidden="1" customHeight="1" thickBot="1" x14ac:dyDescent="0.25">
      <c r="C152" s="129"/>
      <c r="D152" s="129"/>
      <c r="E152" s="131"/>
      <c r="F152" s="134"/>
      <c r="G152" s="133"/>
      <c r="H152" s="192"/>
      <c r="I152" s="132"/>
      <c r="J152" s="134"/>
      <c r="K152" s="134"/>
      <c r="L152" s="134"/>
      <c r="M152" s="134"/>
      <c r="N152" s="134"/>
      <c r="O152" s="134"/>
      <c r="P152" s="134"/>
      <c r="Q152" s="134"/>
      <c r="R152" s="134"/>
      <c r="S152" s="134"/>
      <c r="T152" s="134"/>
      <c r="U152" s="134"/>
      <c r="V152" s="192"/>
      <c r="W152" s="129"/>
      <c r="X152" s="199" t="s">
        <v>95</v>
      </c>
      <c r="Y152" s="199"/>
      <c r="Z152" s="199"/>
      <c r="AA152" s="199"/>
      <c r="AB152" s="199"/>
      <c r="AC152" s="199"/>
      <c r="AD152" s="199"/>
      <c r="AE152" s="199"/>
      <c r="AF152" s="199"/>
      <c r="AG152" s="199"/>
      <c r="AH152" s="199"/>
      <c r="AI152" s="199"/>
      <c r="AJ152" s="199"/>
      <c r="AK152" s="199"/>
      <c r="AL152" s="199"/>
      <c r="AM152" s="199"/>
      <c r="AN152" s="199"/>
      <c r="AO152" s="199"/>
      <c r="AP152" s="115"/>
      <c r="AQ152" s="108"/>
      <c r="AR152" s="108"/>
      <c r="AS152" s="108"/>
      <c r="AT152" s="61"/>
    </row>
    <row r="153" spans="2:46" s="101" customFormat="1" ht="18" hidden="1" customHeight="1" thickBot="1" x14ac:dyDescent="0.25">
      <c r="B153" s="101">
        <v>9</v>
      </c>
      <c r="C153" s="129"/>
      <c r="D153" s="129"/>
      <c r="E153" s="131" t="s">
        <v>38</v>
      </c>
      <c r="F153" s="77"/>
      <c r="G153" s="133"/>
      <c r="H153" s="192"/>
      <c r="I153" s="132"/>
      <c r="J153" s="230" t="s">
        <v>95</v>
      </c>
      <c r="K153" s="231"/>
      <c r="L153" s="232"/>
      <c r="M153" s="134"/>
      <c r="N153" s="235" t="s">
        <v>95</v>
      </c>
      <c r="O153" s="236"/>
      <c r="P153" s="236"/>
      <c r="Q153" s="236"/>
      <c r="R153" s="236"/>
      <c r="S153" s="236"/>
      <c r="T153" s="237"/>
      <c r="U153" s="134"/>
      <c r="V153" s="192"/>
      <c r="W153" s="129"/>
      <c r="X153" s="254" t="s">
        <v>95</v>
      </c>
      <c r="Y153" s="254"/>
      <c r="Z153" s="254"/>
      <c r="AA153" s="254"/>
      <c r="AB153" s="254"/>
      <c r="AC153" s="254"/>
      <c r="AD153" s="254"/>
      <c r="AE153" s="254"/>
      <c r="AF153" s="254"/>
      <c r="AG153" s="254"/>
      <c r="AH153" s="254"/>
      <c r="AI153" s="254"/>
      <c r="AJ153" s="254"/>
      <c r="AK153" s="254"/>
      <c r="AL153" s="254"/>
      <c r="AM153" s="254"/>
      <c r="AN153" s="254"/>
      <c r="AO153" s="254"/>
      <c r="AP153" s="115"/>
      <c r="AQ153" s="136">
        <v>0</v>
      </c>
      <c r="AR153" s="108">
        <v>0</v>
      </c>
      <c r="AS153" s="108"/>
      <c r="AT153" s="61"/>
    </row>
    <row r="154" spans="2:46" s="101" customFormat="1" ht="5.0999999999999996" hidden="1" customHeight="1" thickBot="1" x14ac:dyDescent="0.25">
      <c r="C154" s="129"/>
      <c r="D154" s="129"/>
      <c r="E154" s="131"/>
      <c r="F154" s="137"/>
      <c r="G154" s="133"/>
      <c r="H154" s="192"/>
      <c r="I154" s="132"/>
      <c r="J154" s="137"/>
      <c r="K154" s="137"/>
      <c r="L154" s="137"/>
      <c r="M154" s="134"/>
      <c r="N154" s="137"/>
      <c r="O154" s="137"/>
      <c r="P154" s="137"/>
      <c r="Q154" s="134"/>
      <c r="R154" s="137"/>
      <c r="S154" s="137"/>
      <c r="T154" s="137"/>
      <c r="U154" s="134"/>
      <c r="V154" s="192"/>
      <c r="W154" s="129"/>
      <c r="X154" s="199" t="s">
        <v>95</v>
      </c>
      <c r="Y154" s="199"/>
      <c r="Z154" s="199"/>
      <c r="AA154" s="199"/>
      <c r="AB154" s="199"/>
      <c r="AC154" s="199"/>
      <c r="AD154" s="199"/>
      <c r="AE154" s="199"/>
      <c r="AF154" s="199"/>
      <c r="AG154" s="199"/>
      <c r="AH154" s="199"/>
      <c r="AI154" s="199"/>
      <c r="AJ154" s="199"/>
      <c r="AK154" s="199"/>
      <c r="AL154" s="199"/>
      <c r="AM154" s="199"/>
      <c r="AN154" s="199"/>
      <c r="AO154" s="199"/>
      <c r="AP154" s="115"/>
      <c r="AQ154" s="108"/>
      <c r="AR154" s="108"/>
      <c r="AS154" s="108"/>
      <c r="AT154" s="61"/>
    </row>
    <row r="155" spans="2:46" s="101" customFormat="1" ht="18" hidden="1" customHeight="1" thickBot="1" x14ac:dyDescent="0.25">
      <c r="B155" s="101">
        <v>9</v>
      </c>
      <c r="C155" s="129"/>
      <c r="D155" s="129"/>
      <c r="E155" s="131" t="s">
        <v>39</v>
      </c>
      <c r="F155" s="77"/>
      <c r="G155" s="133"/>
      <c r="H155" s="192"/>
      <c r="I155" s="132"/>
      <c r="J155" s="230" t="s">
        <v>95</v>
      </c>
      <c r="K155" s="231"/>
      <c r="L155" s="232"/>
      <c r="M155" s="134"/>
      <c r="N155" s="235" t="s">
        <v>95</v>
      </c>
      <c r="O155" s="236"/>
      <c r="P155" s="236"/>
      <c r="Q155" s="236"/>
      <c r="R155" s="236"/>
      <c r="S155" s="236"/>
      <c r="T155" s="237"/>
      <c r="U155" s="134"/>
      <c r="V155" s="192"/>
      <c r="W155" s="129"/>
      <c r="X155" s="254" t="s">
        <v>95</v>
      </c>
      <c r="Y155" s="254"/>
      <c r="Z155" s="254"/>
      <c r="AA155" s="254"/>
      <c r="AB155" s="254"/>
      <c r="AC155" s="254"/>
      <c r="AD155" s="254"/>
      <c r="AE155" s="254"/>
      <c r="AF155" s="254"/>
      <c r="AG155" s="254"/>
      <c r="AH155" s="254"/>
      <c r="AI155" s="254"/>
      <c r="AJ155" s="254"/>
      <c r="AK155" s="254"/>
      <c r="AL155" s="254"/>
      <c r="AM155" s="254"/>
      <c r="AN155" s="254"/>
      <c r="AO155" s="254"/>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92"/>
      <c r="W156" s="129"/>
      <c r="X156" s="199" t="s">
        <v>95</v>
      </c>
      <c r="Y156" s="199"/>
      <c r="Z156" s="199"/>
      <c r="AA156" s="199"/>
      <c r="AB156" s="199"/>
      <c r="AC156" s="199"/>
      <c r="AD156" s="199"/>
      <c r="AE156" s="199"/>
      <c r="AF156" s="199"/>
      <c r="AG156" s="199"/>
      <c r="AH156" s="199"/>
      <c r="AI156" s="199"/>
      <c r="AJ156" s="199"/>
      <c r="AK156" s="199"/>
      <c r="AL156" s="199"/>
      <c r="AM156" s="199"/>
      <c r="AN156" s="199"/>
      <c r="AO156" s="199"/>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99" t="s">
        <v>95</v>
      </c>
      <c r="Y157" s="199"/>
      <c r="Z157" s="199"/>
      <c r="AA157" s="199"/>
      <c r="AB157" s="199"/>
      <c r="AC157" s="199"/>
      <c r="AD157" s="199"/>
      <c r="AE157" s="199"/>
      <c r="AF157" s="199"/>
      <c r="AG157" s="199"/>
      <c r="AH157" s="199"/>
      <c r="AI157" s="199"/>
      <c r="AJ157" s="199"/>
      <c r="AK157" s="199"/>
      <c r="AL157" s="199"/>
      <c r="AM157" s="199"/>
      <c r="AN157" s="199"/>
      <c r="AO157" s="199"/>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30" t="s">
        <v>95</v>
      </c>
      <c r="K158" s="231"/>
      <c r="L158" s="232"/>
      <c r="M158" s="142"/>
      <c r="N158" s="235" t="s">
        <v>95</v>
      </c>
      <c r="O158" s="236"/>
      <c r="P158" s="236"/>
      <c r="Q158" s="236"/>
      <c r="R158" s="236"/>
      <c r="S158" s="236"/>
      <c r="T158" s="237"/>
      <c r="U158" s="142"/>
      <c r="V158" s="142"/>
      <c r="W158" s="108"/>
      <c r="X158" s="254" t="s">
        <v>95</v>
      </c>
      <c r="Y158" s="254"/>
      <c r="Z158" s="254"/>
      <c r="AA158" s="254"/>
      <c r="AB158" s="254"/>
      <c r="AC158" s="254"/>
      <c r="AD158" s="254"/>
      <c r="AE158" s="254"/>
      <c r="AF158" s="254"/>
      <c r="AG158" s="254"/>
      <c r="AH158" s="254"/>
      <c r="AI158" s="254"/>
      <c r="AJ158" s="254"/>
      <c r="AK158" s="254"/>
      <c r="AL158" s="254"/>
      <c r="AM158" s="254"/>
      <c r="AN158" s="254"/>
      <c r="AO158" s="254"/>
      <c r="AQ158" s="136">
        <v>0</v>
      </c>
      <c r="AR158" s="108">
        <v>0</v>
      </c>
      <c r="AS158" s="108"/>
      <c r="AT158" s="61"/>
    </row>
    <row r="159" spans="2:46" s="101" customFormat="1" ht="5.0999999999999996"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99" t="s">
        <v>95</v>
      </c>
      <c r="Y159" s="199"/>
      <c r="Z159" s="199"/>
      <c r="AA159" s="199"/>
      <c r="AB159" s="199"/>
      <c r="AC159" s="199"/>
      <c r="AD159" s="199"/>
      <c r="AE159" s="199"/>
      <c r="AF159" s="199"/>
      <c r="AG159" s="199"/>
      <c r="AH159" s="199"/>
      <c r="AI159" s="199"/>
      <c r="AJ159" s="199"/>
      <c r="AK159" s="199"/>
      <c r="AL159" s="199"/>
      <c r="AM159" s="199"/>
      <c r="AN159" s="199"/>
      <c r="AO159" s="199"/>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30" t="s">
        <v>95</v>
      </c>
      <c r="K160" s="231"/>
      <c r="L160" s="232"/>
      <c r="M160" s="142"/>
      <c r="N160" s="235" t="s">
        <v>95</v>
      </c>
      <c r="O160" s="236"/>
      <c r="P160" s="236"/>
      <c r="Q160" s="236"/>
      <c r="R160" s="236"/>
      <c r="S160" s="236"/>
      <c r="T160" s="237"/>
      <c r="U160" s="142"/>
      <c r="V160" s="142"/>
      <c r="W160" s="108"/>
      <c r="X160" s="254" t="s">
        <v>95</v>
      </c>
      <c r="Y160" s="254"/>
      <c r="Z160" s="254"/>
      <c r="AA160" s="254"/>
      <c r="AB160" s="254"/>
      <c r="AC160" s="254"/>
      <c r="AD160" s="254"/>
      <c r="AE160" s="254"/>
      <c r="AF160" s="254"/>
      <c r="AG160" s="254"/>
      <c r="AH160" s="254"/>
      <c r="AI160" s="254"/>
      <c r="AJ160" s="254"/>
      <c r="AK160" s="254"/>
      <c r="AL160" s="254"/>
      <c r="AM160" s="254"/>
      <c r="AN160" s="254"/>
      <c r="AO160" s="254"/>
      <c r="AP160" s="115"/>
      <c r="AQ160" s="136">
        <v>0</v>
      </c>
      <c r="AR160" s="108">
        <v>0</v>
      </c>
      <c r="AS160" s="108"/>
      <c r="AT160" s="61"/>
    </row>
    <row r="161" spans="2:46" s="101" customFormat="1" ht="5.0999999999999996"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99" t="s">
        <v>95</v>
      </c>
      <c r="Y161" s="199"/>
      <c r="Z161" s="199"/>
      <c r="AA161" s="199"/>
      <c r="AB161" s="199"/>
      <c r="AC161" s="199"/>
      <c r="AD161" s="199"/>
      <c r="AE161" s="199"/>
      <c r="AF161" s="199"/>
      <c r="AG161" s="199"/>
      <c r="AH161" s="199"/>
      <c r="AI161" s="199"/>
      <c r="AJ161" s="199"/>
      <c r="AK161" s="199"/>
      <c r="AL161" s="199"/>
      <c r="AM161" s="199"/>
      <c r="AN161" s="199"/>
      <c r="AO161" s="199"/>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30" t="s">
        <v>95</v>
      </c>
      <c r="K162" s="231"/>
      <c r="L162" s="232"/>
      <c r="M162" s="142"/>
      <c r="N162" s="235" t="s">
        <v>95</v>
      </c>
      <c r="O162" s="236"/>
      <c r="P162" s="236"/>
      <c r="Q162" s="236"/>
      <c r="R162" s="236"/>
      <c r="S162" s="236"/>
      <c r="T162" s="237"/>
      <c r="U162" s="142"/>
      <c r="V162" s="142"/>
      <c r="W162" s="108"/>
      <c r="X162" s="254" t="s">
        <v>95</v>
      </c>
      <c r="Y162" s="254"/>
      <c r="Z162" s="254"/>
      <c r="AA162" s="254"/>
      <c r="AB162" s="254"/>
      <c r="AC162" s="254"/>
      <c r="AD162" s="254"/>
      <c r="AE162" s="254"/>
      <c r="AF162" s="254"/>
      <c r="AG162" s="254"/>
      <c r="AH162" s="254"/>
      <c r="AI162" s="254"/>
      <c r="AJ162" s="254"/>
      <c r="AK162" s="254"/>
      <c r="AL162" s="254"/>
      <c r="AM162" s="254"/>
      <c r="AN162" s="254"/>
      <c r="AO162" s="254"/>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99" t="s">
        <v>95</v>
      </c>
      <c r="Y163" s="199"/>
      <c r="Z163" s="199"/>
      <c r="AA163" s="199"/>
      <c r="AB163" s="199"/>
      <c r="AC163" s="199"/>
      <c r="AD163" s="199"/>
      <c r="AE163" s="199"/>
      <c r="AF163" s="199"/>
      <c r="AG163" s="199"/>
      <c r="AH163" s="199"/>
      <c r="AI163" s="199"/>
      <c r="AJ163" s="199"/>
      <c r="AK163" s="199"/>
      <c r="AL163" s="199"/>
      <c r="AM163" s="199"/>
      <c r="AN163" s="199"/>
      <c r="AO163" s="199"/>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92"/>
      <c r="W164" s="129"/>
      <c r="X164" s="199" t="s">
        <v>95</v>
      </c>
      <c r="Y164" s="199"/>
      <c r="Z164" s="199"/>
      <c r="AA164" s="199"/>
      <c r="AB164" s="199"/>
      <c r="AC164" s="199"/>
      <c r="AD164" s="199"/>
      <c r="AE164" s="199"/>
      <c r="AF164" s="199"/>
      <c r="AG164" s="199"/>
      <c r="AH164" s="199"/>
      <c r="AI164" s="199"/>
      <c r="AJ164" s="199"/>
      <c r="AK164" s="199"/>
      <c r="AL164" s="199"/>
      <c r="AM164" s="199"/>
      <c r="AN164" s="199"/>
      <c r="AO164" s="199"/>
      <c r="AQ164" s="108"/>
      <c r="AR164" s="108"/>
      <c r="AS164" s="108"/>
      <c r="AT164" s="61"/>
    </row>
    <row r="165" spans="2:46" s="101" customFormat="1" ht="18" hidden="1" customHeight="1" thickBot="1" x14ac:dyDescent="0.25">
      <c r="B165" s="101">
        <v>11</v>
      </c>
      <c r="C165" s="129"/>
      <c r="D165" s="130" t="s">
        <v>69</v>
      </c>
      <c r="E165" s="131" t="s">
        <v>37</v>
      </c>
      <c r="F165" s="77"/>
      <c r="G165" s="129"/>
      <c r="H165" s="192"/>
      <c r="I165" s="132"/>
      <c r="J165" s="230" t="s">
        <v>95</v>
      </c>
      <c r="K165" s="231"/>
      <c r="L165" s="232"/>
      <c r="M165" s="134"/>
      <c r="N165" s="235" t="s">
        <v>95</v>
      </c>
      <c r="O165" s="236"/>
      <c r="P165" s="236"/>
      <c r="Q165" s="236"/>
      <c r="R165" s="236"/>
      <c r="S165" s="236"/>
      <c r="T165" s="237"/>
      <c r="U165" s="134"/>
      <c r="V165" s="192"/>
      <c r="W165" s="129"/>
      <c r="X165" s="254" t="s">
        <v>95</v>
      </c>
      <c r="Y165" s="254"/>
      <c r="Z165" s="254"/>
      <c r="AA165" s="254"/>
      <c r="AB165" s="254"/>
      <c r="AC165" s="254"/>
      <c r="AD165" s="254"/>
      <c r="AE165" s="254"/>
      <c r="AF165" s="254"/>
      <c r="AG165" s="254"/>
      <c r="AH165" s="254"/>
      <c r="AI165" s="254"/>
      <c r="AJ165" s="254"/>
      <c r="AK165" s="254"/>
      <c r="AL165" s="254"/>
      <c r="AM165" s="254"/>
      <c r="AN165" s="254"/>
      <c r="AO165" s="254"/>
      <c r="AQ165" s="136">
        <v>0</v>
      </c>
      <c r="AR165" s="108">
        <v>0</v>
      </c>
      <c r="AS165" s="108"/>
      <c r="AT165" s="61"/>
    </row>
    <row r="166" spans="2:46" s="101" customFormat="1" ht="5.0999999999999996" hidden="1" customHeight="1" thickBot="1" x14ac:dyDescent="0.25">
      <c r="C166" s="129"/>
      <c r="D166" s="129"/>
      <c r="E166" s="133"/>
      <c r="F166" s="134"/>
      <c r="G166" s="133"/>
      <c r="H166" s="192"/>
      <c r="I166" s="132"/>
      <c r="J166" s="134"/>
      <c r="K166" s="134"/>
      <c r="L166" s="134"/>
      <c r="M166" s="134"/>
      <c r="N166" s="134"/>
      <c r="O166" s="134"/>
      <c r="P166" s="134"/>
      <c r="Q166" s="134"/>
      <c r="R166" s="134"/>
      <c r="S166" s="134"/>
      <c r="T166" s="134"/>
      <c r="U166" s="134"/>
      <c r="V166" s="192"/>
      <c r="W166" s="129"/>
      <c r="X166" s="199" t="s">
        <v>95</v>
      </c>
      <c r="Y166" s="199"/>
      <c r="Z166" s="199"/>
      <c r="AA166" s="199"/>
      <c r="AB166" s="199"/>
      <c r="AC166" s="199"/>
      <c r="AD166" s="199"/>
      <c r="AE166" s="199"/>
      <c r="AF166" s="199"/>
      <c r="AG166" s="199"/>
      <c r="AH166" s="199"/>
      <c r="AI166" s="199"/>
      <c r="AJ166" s="199"/>
      <c r="AK166" s="199"/>
      <c r="AL166" s="199"/>
      <c r="AM166" s="199"/>
      <c r="AN166" s="199"/>
      <c r="AO166" s="199"/>
      <c r="AP166" s="115"/>
      <c r="AQ166" s="108"/>
      <c r="AR166" s="108"/>
      <c r="AS166" s="108"/>
      <c r="AT166" s="61"/>
    </row>
    <row r="167" spans="2:46" s="101" customFormat="1" ht="18" hidden="1" customHeight="1" thickBot="1" x14ac:dyDescent="0.25">
      <c r="B167" s="101">
        <v>11</v>
      </c>
      <c r="C167" s="129"/>
      <c r="D167" s="129"/>
      <c r="E167" s="131" t="s">
        <v>38</v>
      </c>
      <c r="F167" s="77"/>
      <c r="G167" s="133"/>
      <c r="H167" s="192"/>
      <c r="I167" s="132"/>
      <c r="J167" s="230" t="s">
        <v>95</v>
      </c>
      <c r="K167" s="231"/>
      <c r="L167" s="232"/>
      <c r="M167" s="134"/>
      <c r="N167" s="235" t="s">
        <v>95</v>
      </c>
      <c r="O167" s="236"/>
      <c r="P167" s="236"/>
      <c r="Q167" s="236"/>
      <c r="R167" s="236"/>
      <c r="S167" s="236"/>
      <c r="T167" s="237"/>
      <c r="U167" s="134"/>
      <c r="V167" s="192"/>
      <c r="W167" s="129"/>
      <c r="X167" s="254" t="s">
        <v>95</v>
      </c>
      <c r="Y167" s="254"/>
      <c r="Z167" s="254"/>
      <c r="AA167" s="254"/>
      <c r="AB167" s="254"/>
      <c r="AC167" s="254"/>
      <c r="AD167" s="254"/>
      <c r="AE167" s="254"/>
      <c r="AF167" s="254"/>
      <c r="AG167" s="254"/>
      <c r="AH167" s="254"/>
      <c r="AI167" s="254"/>
      <c r="AJ167" s="254"/>
      <c r="AK167" s="254"/>
      <c r="AL167" s="254"/>
      <c r="AM167" s="254"/>
      <c r="AN167" s="254"/>
      <c r="AO167" s="254"/>
      <c r="AP167" s="115"/>
      <c r="AQ167" s="136">
        <v>0</v>
      </c>
      <c r="AR167" s="108">
        <v>0</v>
      </c>
      <c r="AS167" s="108"/>
      <c r="AT167" s="61"/>
    </row>
    <row r="168" spans="2:46" s="101" customFormat="1" ht="5.0999999999999996" hidden="1" customHeight="1" thickBot="1" x14ac:dyDescent="0.25">
      <c r="C168" s="129"/>
      <c r="D168" s="129"/>
      <c r="E168" s="131"/>
      <c r="F168" s="137"/>
      <c r="G168" s="133"/>
      <c r="H168" s="192"/>
      <c r="I168" s="132"/>
      <c r="J168" s="137"/>
      <c r="K168" s="137"/>
      <c r="L168" s="137"/>
      <c r="M168" s="134"/>
      <c r="N168" s="137"/>
      <c r="O168" s="137"/>
      <c r="P168" s="137"/>
      <c r="Q168" s="134"/>
      <c r="R168" s="137"/>
      <c r="S168" s="137"/>
      <c r="T168" s="137"/>
      <c r="U168" s="134"/>
      <c r="V168" s="192"/>
      <c r="W168" s="129"/>
      <c r="X168" s="199" t="s">
        <v>95</v>
      </c>
      <c r="Y168" s="199"/>
      <c r="Z168" s="199"/>
      <c r="AA168" s="199"/>
      <c r="AB168" s="199"/>
      <c r="AC168" s="199"/>
      <c r="AD168" s="199"/>
      <c r="AE168" s="199"/>
      <c r="AF168" s="199"/>
      <c r="AG168" s="199"/>
      <c r="AH168" s="199"/>
      <c r="AI168" s="199"/>
      <c r="AJ168" s="199"/>
      <c r="AK168" s="199"/>
      <c r="AL168" s="199"/>
      <c r="AM168" s="199"/>
      <c r="AN168" s="199"/>
      <c r="AO168" s="199"/>
      <c r="AP168" s="115"/>
      <c r="AQ168" s="108"/>
      <c r="AR168" s="108"/>
      <c r="AS168" s="108"/>
      <c r="AT168" s="61"/>
    </row>
    <row r="169" spans="2:46" s="101" customFormat="1" ht="18" hidden="1" customHeight="1" thickBot="1" x14ac:dyDescent="0.25">
      <c r="B169" s="101">
        <v>11</v>
      </c>
      <c r="C169" s="129"/>
      <c r="D169" s="129"/>
      <c r="E169" s="131" t="s">
        <v>39</v>
      </c>
      <c r="F169" s="77"/>
      <c r="G169" s="133"/>
      <c r="H169" s="192"/>
      <c r="I169" s="132"/>
      <c r="J169" s="230" t="s">
        <v>95</v>
      </c>
      <c r="K169" s="231"/>
      <c r="L169" s="232"/>
      <c r="M169" s="134"/>
      <c r="N169" s="235" t="s">
        <v>95</v>
      </c>
      <c r="O169" s="236"/>
      <c r="P169" s="236"/>
      <c r="Q169" s="236"/>
      <c r="R169" s="236"/>
      <c r="S169" s="236"/>
      <c r="T169" s="237"/>
      <c r="U169" s="134"/>
      <c r="V169" s="192"/>
      <c r="W169" s="129"/>
      <c r="X169" s="254" t="s">
        <v>95</v>
      </c>
      <c r="Y169" s="254"/>
      <c r="Z169" s="254"/>
      <c r="AA169" s="254"/>
      <c r="AB169" s="254"/>
      <c r="AC169" s="254"/>
      <c r="AD169" s="254"/>
      <c r="AE169" s="254"/>
      <c r="AF169" s="254"/>
      <c r="AG169" s="254"/>
      <c r="AH169" s="254"/>
      <c r="AI169" s="254"/>
      <c r="AJ169" s="254"/>
      <c r="AK169" s="254"/>
      <c r="AL169" s="254"/>
      <c r="AM169" s="254"/>
      <c r="AN169" s="254"/>
      <c r="AO169" s="254"/>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92"/>
      <c r="W170" s="129"/>
      <c r="X170" s="199" t="s">
        <v>95</v>
      </c>
      <c r="Y170" s="199"/>
      <c r="Z170" s="199"/>
      <c r="AA170" s="199"/>
      <c r="AB170" s="199"/>
      <c r="AC170" s="199"/>
      <c r="AD170" s="199"/>
      <c r="AE170" s="199"/>
      <c r="AF170" s="199"/>
      <c r="AG170" s="199"/>
      <c r="AH170" s="199"/>
      <c r="AI170" s="199"/>
      <c r="AJ170" s="199"/>
      <c r="AK170" s="199"/>
      <c r="AL170" s="199"/>
      <c r="AM170" s="199"/>
      <c r="AN170" s="199"/>
      <c r="AO170" s="199"/>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99" t="s">
        <v>95</v>
      </c>
      <c r="Y171" s="199"/>
      <c r="Z171" s="199"/>
      <c r="AA171" s="199"/>
      <c r="AB171" s="199"/>
      <c r="AC171" s="199"/>
      <c r="AD171" s="199"/>
      <c r="AE171" s="199"/>
      <c r="AF171" s="199"/>
      <c r="AG171" s="199"/>
      <c r="AH171" s="199"/>
      <c r="AI171" s="199"/>
      <c r="AJ171" s="199"/>
      <c r="AK171" s="199"/>
      <c r="AL171" s="199"/>
      <c r="AM171" s="199"/>
      <c r="AN171" s="199"/>
      <c r="AO171" s="199"/>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30" t="s">
        <v>95</v>
      </c>
      <c r="K172" s="231"/>
      <c r="L172" s="232"/>
      <c r="M172" s="142"/>
      <c r="N172" s="235" t="s">
        <v>95</v>
      </c>
      <c r="O172" s="236"/>
      <c r="P172" s="236"/>
      <c r="Q172" s="236"/>
      <c r="R172" s="236"/>
      <c r="S172" s="236"/>
      <c r="T172" s="237"/>
      <c r="U172" s="142"/>
      <c r="V172" s="142"/>
      <c r="W172" s="108"/>
      <c r="X172" s="254" t="s">
        <v>95</v>
      </c>
      <c r="Y172" s="254"/>
      <c r="Z172" s="254"/>
      <c r="AA172" s="254"/>
      <c r="AB172" s="254"/>
      <c r="AC172" s="254"/>
      <c r="AD172" s="254"/>
      <c r="AE172" s="254"/>
      <c r="AF172" s="254"/>
      <c r="AG172" s="254"/>
      <c r="AH172" s="254"/>
      <c r="AI172" s="254"/>
      <c r="AJ172" s="254"/>
      <c r="AK172" s="254"/>
      <c r="AL172" s="254"/>
      <c r="AM172" s="254"/>
      <c r="AN172" s="254"/>
      <c r="AO172" s="254"/>
      <c r="AQ172" s="136">
        <v>0</v>
      </c>
      <c r="AR172" s="108">
        <v>0</v>
      </c>
      <c r="AS172" s="108"/>
      <c r="AT172" s="61"/>
    </row>
    <row r="173" spans="2:46" s="101" customFormat="1" ht="5.0999999999999996"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99" t="s">
        <v>95</v>
      </c>
      <c r="Y173" s="199"/>
      <c r="Z173" s="199"/>
      <c r="AA173" s="199"/>
      <c r="AB173" s="199"/>
      <c r="AC173" s="199"/>
      <c r="AD173" s="199"/>
      <c r="AE173" s="199"/>
      <c r="AF173" s="199"/>
      <c r="AG173" s="199"/>
      <c r="AH173" s="199"/>
      <c r="AI173" s="199"/>
      <c r="AJ173" s="199"/>
      <c r="AK173" s="199"/>
      <c r="AL173" s="199"/>
      <c r="AM173" s="199"/>
      <c r="AN173" s="199"/>
      <c r="AO173" s="199"/>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30" t="s">
        <v>95</v>
      </c>
      <c r="K174" s="231"/>
      <c r="L174" s="232"/>
      <c r="M174" s="142"/>
      <c r="N174" s="235" t="s">
        <v>95</v>
      </c>
      <c r="O174" s="236"/>
      <c r="P174" s="236"/>
      <c r="Q174" s="236"/>
      <c r="R174" s="236"/>
      <c r="S174" s="236"/>
      <c r="T174" s="237"/>
      <c r="U174" s="142"/>
      <c r="V174" s="142"/>
      <c r="W174" s="108"/>
      <c r="X174" s="254" t="s">
        <v>95</v>
      </c>
      <c r="Y174" s="254"/>
      <c r="Z174" s="254"/>
      <c r="AA174" s="254"/>
      <c r="AB174" s="254"/>
      <c r="AC174" s="254"/>
      <c r="AD174" s="254"/>
      <c r="AE174" s="254"/>
      <c r="AF174" s="254"/>
      <c r="AG174" s="254"/>
      <c r="AH174" s="254"/>
      <c r="AI174" s="254"/>
      <c r="AJ174" s="254"/>
      <c r="AK174" s="254"/>
      <c r="AL174" s="254"/>
      <c r="AM174" s="254"/>
      <c r="AN174" s="254"/>
      <c r="AO174" s="254"/>
      <c r="AP174" s="115"/>
      <c r="AQ174" s="136">
        <v>0</v>
      </c>
      <c r="AR174" s="108">
        <v>0</v>
      </c>
      <c r="AS174" s="108"/>
      <c r="AT174" s="61"/>
    </row>
    <row r="175" spans="2:46" s="101" customFormat="1" ht="5.0999999999999996"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99" t="s">
        <v>95</v>
      </c>
      <c r="Y175" s="199"/>
      <c r="Z175" s="199"/>
      <c r="AA175" s="199"/>
      <c r="AB175" s="199"/>
      <c r="AC175" s="199"/>
      <c r="AD175" s="199"/>
      <c r="AE175" s="199"/>
      <c r="AF175" s="199"/>
      <c r="AG175" s="199"/>
      <c r="AH175" s="199"/>
      <c r="AI175" s="199"/>
      <c r="AJ175" s="199"/>
      <c r="AK175" s="199"/>
      <c r="AL175" s="199"/>
      <c r="AM175" s="199"/>
      <c r="AN175" s="199"/>
      <c r="AO175" s="199"/>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30" t="s">
        <v>95</v>
      </c>
      <c r="K176" s="231"/>
      <c r="L176" s="232"/>
      <c r="M176" s="142"/>
      <c r="N176" s="235" t="s">
        <v>95</v>
      </c>
      <c r="O176" s="236"/>
      <c r="P176" s="236"/>
      <c r="Q176" s="236"/>
      <c r="R176" s="236"/>
      <c r="S176" s="236"/>
      <c r="T176" s="237"/>
      <c r="U176" s="142"/>
      <c r="V176" s="142"/>
      <c r="W176" s="108"/>
      <c r="X176" s="254" t="s">
        <v>95</v>
      </c>
      <c r="Y176" s="254"/>
      <c r="Z176" s="254"/>
      <c r="AA176" s="254"/>
      <c r="AB176" s="254"/>
      <c r="AC176" s="254"/>
      <c r="AD176" s="254"/>
      <c r="AE176" s="254"/>
      <c r="AF176" s="254"/>
      <c r="AG176" s="254"/>
      <c r="AH176" s="254"/>
      <c r="AI176" s="254"/>
      <c r="AJ176" s="254"/>
      <c r="AK176" s="254"/>
      <c r="AL176" s="254"/>
      <c r="AM176" s="254"/>
      <c r="AN176" s="254"/>
      <c r="AO176" s="254"/>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99" t="s">
        <v>95</v>
      </c>
      <c r="Y177" s="199"/>
      <c r="Z177" s="199"/>
      <c r="AA177" s="199"/>
      <c r="AB177" s="199"/>
      <c r="AC177" s="199"/>
      <c r="AD177" s="199"/>
      <c r="AE177" s="199"/>
      <c r="AF177" s="199"/>
      <c r="AG177" s="199"/>
      <c r="AH177" s="199"/>
      <c r="AI177" s="199"/>
      <c r="AJ177" s="199"/>
      <c r="AK177" s="199"/>
      <c r="AL177" s="199"/>
      <c r="AM177" s="199"/>
      <c r="AN177" s="199"/>
      <c r="AO177" s="199"/>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92"/>
      <c r="W178" s="129"/>
      <c r="X178" s="199" t="s">
        <v>95</v>
      </c>
      <c r="Y178" s="199"/>
      <c r="Z178" s="199"/>
      <c r="AA178" s="199"/>
      <c r="AB178" s="199"/>
      <c r="AC178" s="199"/>
      <c r="AD178" s="199"/>
      <c r="AE178" s="199"/>
      <c r="AF178" s="199"/>
      <c r="AG178" s="199"/>
      <c r="AH178" s="199"/>
      <c r="AI178" s="199"/>
      <c r="AJ178" s="199"/>
      <c r="AK178" s="199"/>
      <c r="AL178" s="199"/>
      <c r="AM178" s="199"/>
      <c r="AN178" s="199"/>
      <c r="AO178" s="199"/>
      <c r="AQ178" s="108"/>
      <c r="AR178" s="108"/>
      <c r="AS178" s="108"/>
      <c r="AT178" s="61"/>
    </row>
    <row r="179" spans="2:46" s="101" customFormat="1" ht="18" hidden="1" customHeight="1" thickBot="1" x14ac:dyDescent="0.25">
      <c r="B179" s="101">
        <v>13</v>
      </c>
      <c r="C179" s="129"/>
      <c r="D179" s="130" t="s">
        <v>71</v>
      </c>
      <c r="E179" s="131" t="s">
        <v>37</v>
      </c>
      <c r="F179" s="77"/>
      <c r="G179" s="129"/>
      <c r="H179" s="192"/>
      <c r="I179" s="132"/>
      <c r="J179" s="230" t="s">
        <v>95</v>
      </c>
      <c r="K179" s="231"/>
      <c r="L179" s="232"/>
      <c r="M179" s="134"/>
      <c r="N179" s="235" t="s">
        <v>95</v>
      </c>
      <c r="O179" s="236"/>
      <c r="P179" s="236"/>
      <c r="Q179" s="236"/>
      <c r="R179" s="236"/>
      <c r="S179" s="236"/>
      <c r="T179" s="237"/>
      <c r="U179" s="134"/>
      <c r="V179" s="192"/>
      <c r="W179" s="129"/>
      <c r="X179" s="254" t="s">
        <v>95</v>
      </c>
      <c r="Y179" s="254"/>
      <c r="Z179" s="254"/>
      <c r="AA179" s="254"/>
      <c r="AB179" s="254"/>
      <c r="AC179" s="254"/>
      <c r="AD179" s="254"/>
      <c r="AE179" s="254"/>
      <c r="AF179" s="254"/>
      <c r="AG179" s="254"/>
      <c r="AH179" s="254"/>
      <c r="AI179" s="254"/>
      <c r="AJ179" s="254"/>
      <c r="AK179" s="254"/>
      <c r="AL179" s="254"/>
      <c r="AM179" s="254"/>
      <c r="AN179" s="254"/>
      <c r="AO179" s="254"/>
      <c r="AQ179" s="136">
        <v>0</v>
      </c>
      <c r="AR179" s="108">
        <v>0</v>
      </c>
      <c r="AS179" s="108"/>
      <c r="AT179" s="61"/>
    </row>
    <row r="180" spans="2:46" s="101" customFormat="1" ht="5.0999999999999996" hidden="1" customHeight="1" thickBot="1" x14ac:dyDescent="0.25">
      <c r="C180" s="129"/>
      <c r="D180" s="129"/>
      <c r="E180" s="131"/>
      <c r="F180" s="134"/>
      <c r="G180" s="133"/>
      <c r="H180" s="192"/>
      <c r="I180" s="132"/>
      <c r="J180" s="134"/>
      <c r="K180" s="134"/>
      <c r="L180" s="134"/>
      <c r="M180" s="134"/>
      <c r="N180" s="134"/>
      <c r="O180" s="134"/>
      <c r="P180" s="134"/>
      <c r="Q180" s="134"/>
      <c r="R180" s="134"/>
      <c r="S180" s="134"/>
      <c r="T180" s="134"/>
      <c r="U180" s="134"/>
      <c r="V180" s="192"/>
      <c r="W180" s="129"/>
      <c r="X180" s="199" t="s">
        <v>95</v>
      </c>
      <c r="Y180" s="199"/>
      <c r="Z180" s="199"/>
      <c r="AA180" s="199"/>
      <c r="AB180" s="199"/>
      <c r="AC180" s="199"/>
      <c r="AD180" s="199"/>
      <c r="AE180" s="199"/>
      <c r="AF180" s="199"/>
      <c r="AG180" s="199"/>
      <c r="AH180" s="199"/>
      <c r="AI180" s="199"/>
      <c r="AJ180" s="199"/>
      <c r="AK180" s="199"/>
      <c r="AL180" s="199"/>
      <c r="AM180" s="199"/>
      <c r="AN180" s="199"/>
      <c r="AO180" s="199"/>
      <c r="AP180" s="115"/>
      <c r="AQ180" s="108"/>
      <c r="AR180" s="108"/>
      <c r="AS180" s="108"/>
      <c r="AT180" s="61"/>
    </row>
    <row r="181" spans="2:46" s="101" customFormat="1" ht="18" hidden="1" customHeight="1" thickBot="1" x14ac:dyDescent="0.25">
      <c r="B181" s="101">
        <v>13</v>
      </c>
      <c r="C181" s="129"/>
      <c r="D181" s="129"/>
      <c r="E181" s="131" t="s">
        <v>38</v>
      </c>
      <c r="F181" s="77"/>
      <c r="G181" s="133"/>
      <c r="H181" s="192"/>
      <c r="I181" s="132"/>
      <c r="J181" s="230" t="s">
        <v>95</v>
      </c>
      <c r="K181" s="231"/>
      <c r="L181" s="232"/>
      <c r="M181" s="134"/>
      <c r="N181" s="235" t="s">
        <v>95</v>
      </c>
      <c r="O181" s="236"/>
      <c r="P181" s="236"/>
      <c r="Q181" s="236"/>
      <c r="R181" s="236"/>
      <c r="S181" s="236"/>
      <c r="T181" s="237"/>
      <c r="U181" s="134"/>
      <c r="V181" s="192"/>
      <c r="W181" s="129"/>
      <c r="X181" s="254" t="s">
        <v>95</v>
      </c>
      <c r="Y181" s="254"/>
      <c r="Z181" s="254"/>
      <c r="AA181" s="254"/>
      <c r="AB181" s="254"/>
      <c r="AC181" s="254"/>
      <c r="AD181" s="254"/>
      <c r="AE181" s="254"/>
      <c r="AF181" s="254"/>
      <c r="AG181" s="254"/>
      <c r="AH181" s="254"/>
      <c r="AI181" s="254"/>
      <c r="AJ181" s="254"/>
      <c r="AK181" s="254"/>
      <c r="AL181" s="254"/>
      <c r="AM181" s="254"/>
      <c r="AN181" s="254"/>
      <c r="AO181" s="254"/>
      <c r="AP181" s="115"/>
      <c r="AQ181" s="136">
        <v>0</v>
      </c>
      <c r="AR181" s="108">
        <v>0</v>
      </c>
      <c r="AS181" s="108"/>
      <c r="AT181" s="61"/>
    </row>
    <row r="182" spans="2:46" s="101" customFormat="1" ht="5.0999999999999996" hidden="1" customHeight="1" thickBot="1" x14ac:dyDescent="0.25">
      <c r="C182" s="129"/>
      <c r="D182" s="129"/>
      <c r="E182" s="131"/>
      <c r="F182" s="137"/>
      <c r="G182" s="133"/>
      <c r="H182" s="192"/>
      <c r="I182" s="132"/>
      <c r="J182" s="137"/>
      <c r="K182" s="137"/>
      <c r="L182" s="137"/>
      <c r="M182" s="134"/>
      <c r="N182" s="137"/>
      <c r="O182" s="137"/>
      <c r="P182" s="137"/>
      <c r="Q182" s="134"/>
      <c r="R182" s="137"/>
      <c r="S182" s="137"/>
      <c r="T182" s="137"/>
      <c r="U182" s="134"/>
      <c r="V182" s="192"/>
      <c r="W182" s="129"/>
      <c r="X182" s="199" t="s">
        <v>95</v>
      </c>
      <c r="Y182" s="199"/>
      <c r="Z182" s="199"/>
      <c r="AA182" s="199"/>
      <c r="AB182" s="199"/>
      <c r="AC182" s="199"/>
      <c r="AD182" s="199"/>
      <c r="AE182" s="199"/>
      <c r="AF182" s="199"/>
      <c r="AG182" s="199"/>
      <c r="AH182" s="199"/>
      <c r="AI182" s="199"/>
      <c r="AJ182" s="199"/>
      <c r="AK182" s="199"/>
      <c r="AL182" s="199"/>
      <c r="AM182" s="199"/>
      <c r="AN182" s="199"/>
      <c r="AO182" s="199"/>
      <c r="AP182" s="115"/>
      <c r="AQ182" s="108"/>
      <c r="AR182" s="108"/>
      <c r="AS182" s="108"/>
      <c r="AT182" s="61"/>
    </row>
    <row r="183" spans="2:46" s="101" customFormat="1" ht="18" hidden="1" customHeight="1" thickBot="1" x14ac:dyDescent="0.25">
      <c r="B183" s="101">
        <v>13</v>
      </c>
      <c r="C183" s="129"/>
      <c r="D183" s="129"/>
      <c r="E183" s="131" t="s">
        <v>39</v>
      </c>
      <c r="F183" s="77"/>
      <c r="G183" s="133"/>
      <c r="H183" s="192"/>
      <c r="I183" s="132"/>
      <c r="J183" s="230" t="s">
        <v>95</v>
      </c>
      <c r="K183" s="231"/>
      <c r="L183" s="232"/>
      <c r="M183" s="134"/>
      <c r="N183" s="235" t="s">
        <v>95</v>
      </c>
      <c r="O183" s="236"/>
      <c r="P183" s="236"/>
      <c r="Q183" s="236"/>
      <c r="R183" s="236"/>
      <c r="S183" s="236"/>
      <c r="T183" s="237"/>
      <c r="U183" s="134"/>
      <c r="V183" s="192"/>
      <c r="W183" s="129"/>
      <c r="X183" s="254" t="s">
        <v>95</v>
      </c>
      <c r="Y183" s="254"/>
      <c r="Z183" s="254"/>
      <c r="AA183" s="254"/>
      <c r="AB183" s="254"/>
      <c r="AC183" s="254"/>
      <c r="AD183" s="254"/>
      <c r="AE183" s="254"/>
      <c r="AF183" s="254"/>
      <c r="AG183" s="254"/>
      <c r="AH183" s="254"/>
      <c r="AI183" s="254"/>
      <c r="AJ183" s="254"/>
      <c r="AK183" s="254"/>
      <c r="AL183" s="254"/>
      <c r="AM183" s="254"/>
      <c r="AN183" s="254"/>
      <c r="AO183" s="254"/>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92"/>
      <c r="W184" s="129"/>
      <c r="X184" s="199" t="s">
        <v>95</v>
      </c>
      <c r="Y184" s="199"/>
      <c r="Z184" s="199"/>
      <c r="AA184" s="199"/>
      <c r="AB184" s="199"/>
      <c r="AC184" s="199"/>
      <c r="AD184" s="199"/>
      <c r="AE184" s="199"/>
      <c r="AF184" s="199"/>
      <c r="AG184" s="199"/>
      <c r="AH184" s="199"/>
      <c r="AI184" s="199"/>
      <c r="AJ184" s="199"/>
      <c r="AK184" s="199"/>
      <c r="AL184" s="199"/>
      <c r="AM184" s="199"/>
      <c r="AN184" s="199"/>
      <c r="AO184" s="199"/>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99" t="s">
        <v>95</v>
      </c>
      <c r="Y185" s="199"/>
      <c r="Z185" s="199"/>
      <c r="AA185" s="199"/>
      <c r="AB185" s="199"/>
      <c r="AC185" s="199"/>
      <c r="AD185" s="199"/>
      <c r="AE185" s="199"/>
      <c r="AF185" s="199"/>
      <c r="AG185" s="199"/>
      <c r="AH185" s="199"/>
      <c r="AI185" s="199"/>
      <c r="AJ185" s="199"/>
      <c r="AK185" s="199"/>
      <c r="AL185" s="199"/>
      <c r="AM185" s="199"/>
      <c r="AN185" s="199"/>
      <c r="AO185" s="199"/>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30" t="s">
        <v>95</v>
      </c>
      <c r="K186" s="231"/>
      <c r="L186" s="232"/>
      <c r="M186" s="142"/>
      <c r="N186" s="235" t="s">
        <v>95</v>
      </c>
      <c r="O186" s="236"/>
      <c r="P186" s="236"/>
      <c r="Q186" s="236"/>
      <c r="R186" s="236"/>
      <c r="S186" s="236"/>
      <c r="T186" s="237"/>
      <c r="U186" s="142"/>
      <c r="V186" s="142"/>
      <c r="W186" s="108"/>
      <c r="X186" s="254" t="s">
        <v>95</v>
      </c>
      <c r="Y186" s="254"/>
      <c r="Z186" s="254"/>
      <c r="AA186" s="254"/>
      <c r="AB186" s="254"/>
      <c r="AC186" s="254"/>
      <c r="AD186" s="254"/>
      <c r="AE186" s="254"/>
      <c r="AF186" s="254"/>
      <c r="AG186" s="254"/>
      <c r="AH186" s="254"/>
      <c r="AI186" s="254"/>
      <c r="AJ186" s="254"/>
      <c r="AK186" s="254"/>
      <c r="AL186" s="254"/>
      <c r="AM186" s="254"/>
      <c r="AN186" s="254"/>
      <c r="AO186" s="254"/>
      <c r="AQ186" s="136">
        <v>0</v>
      </c>
      <c r="AR186" s="108">
        <v>0</v>
      </c>
      <c r="AS186" s="108"/>
      <c r="AT186" s="61"/>
    </row>
    <row r="187" spans="2:46" s="101" customFormat="1" ht="5.0999999999999996"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99" t="s">
        <v>95</v>
      </c>
      <c r="Y187" s="199"/>
      <c r="Z187" s="199"/>
      <c r="AA187" s="199"/>
      <c r="AB187" s="199"/>
      <c r="AC187" s="199"/>
      <c r="AD187" s="199"/>
      <c r="AE187" s="199"/>
      <c r="AF187" s="199"/>
      <c r="AG187" s="199"/>
      <c r="AH187" s="199"/>
      <c r="AI187" s="199"/>
      <c r="AJ187" s="199"/>
      <c r="AK187" s="199"/>
      <c r="AL187" s="199"/>
      <c r="AM187" s="199"/>
      <c r="AN187" s="199"/>
      <c r="AO187" s="199"/>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30" t="s">
        <v>95</v>
      </c>
      <c r="K188" s="231"/>
      <c r="L188" s="232"/>
      <c r="M188" s="142"/>
      <c r="N188" s="235" t="s">
        <v>95</v>
      </c>
      <c r="O188" s="236"/>
      <c r="P188" s="236"/>
      <c r="Q188" s="236"/>
      <c r="R188" s="236"/>
      <c r="S188" s="236"/>
      <c r="T188" s="237"/>
      <c r="U188" s="142"/>
      <c r="V188" s="142"/>
      <c r="W188" s="108"/>
      <c r="X188" s="254" t="s">
        <v>95</v>
      </c>
      <c r="Y188" s="254"/>
      <c r="Z188" s="254"/>
      <c r="AA188" s="254"/>
      <c r="AB188" s="254"/>
      <c r="AC188" s="254"/>
      <c r="AD188" s="254"/>
      <c r="AE188" s="254"/>
      <c r="AF188" s="254"/>
      <c r="AG188" s="254"/>
      <c r="AH188" s="254"/>
      <c r="AI188" s="254"/>
      <c r="AJ188" s="254"/>
      <c r="AK188" s="254"/>
      <c r="AL188" s="254"/>
      <c r="AM188" s="254"/>
      <c r="AN188" s="254"/>
      <c r="AO188" s="254"/>
      <c r="AP188" s="115"/>
      <c r="AQ188" s="136">
        <v>0</v>
      </c>
      <c r="AR188" s="108">
        <v>0</v>
      </c>
      <c r="AS188" s="108"/>
      <c r="AT188" s="61"/>
    </row>
    <row r="189" spans="2:46" s="101" customFormat="1" ht="5.0999999999999996"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99" t="s">
        <v>95</v>
      </c>
      <c r="Y189" s="199"/>
      <c r="Z189" s="199"/>
      <c r="AA189" s="199"/>
      <c r="AB189" s="199"/>
      <c r="AC189" s="199"/>
      <c r="AD189" s="199"/>
      <c r="AE189" s="199"/>
      <c r="AF189" s="199"/>
      <c r="AG189" s="199"/>
      <c r="AH189" s="199"/>
      <c r="AI189" s="199"/>
      <c r="AJ189" s="199"/>
      <c r="AK189" s="199"/>
      <c r="AL189" s="199"/>
      <c r="AM189" s="199"/>
      <c r="AN189" s="199"/>
      <c r="AO189" s="199"/>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30" t="s">
        <v>95</v>
      </c>
      <c r="K190" s="231"/>
      <c r="L190" s="232"/>
      <c r="M190" s="142"/>
      <c r="N190" s="235" t="s">
        <v>95</v>
      </c>
      <c r="O190" s="236"/>
      <c r="P190" s="236"/>
      <c r="Q190" s="236"/>
      <c r="R190" s="236"/>
      <c r="S190" s="236"/>
      <c r="T190" s="237"/>
      <c r="U190" s="142"/>
      <c r="V190" s="142"/>
      <c r="W190" s="108"/>
      <c r="X190" s="254" t="s">
        <v>95</v>
      </c>
      <c r="Y190" s="254"/>
      <c r="Z190" s="254"/>
      <c r="AA190" s="254"/>
      <c r="AB190" s="254"/>
      <c r="AC190" s="254"/>
      <c r="AD190" s="254"/>
      <c r="AE190" s="254"/>
      <c r="AF190" s="254"/>
      <c r="AG190" s="254"/>
      <c r="AH190" s="254"/>
      <c r="AI190" s="254"/>
      <c r="AJ190" s="254"/>
      <c r="AK190" s="254"/>
      <c r="AL190" s="254"/>
      <c r="AM190" s="254"/>
      <c r="AN190" s="254"/>
      <c r="AO190" s="254"/>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99" t="s">
        <v>95</v>
      </c>
      <c r="Y191" s="199"/>
      <c r="Z191" s="199"/>
      <c r="AA191" s="199"/>
      <c r="AB191" s="199"/>
      <c r="AC191" s="199"/>
      <c r="AD191" s="199"/>
      <c r="AE191" s="199"/>
      <c r="AF191" s="199"/>
      <c r="AG191" s="199"/>
      <c r="AH191" s="199"/>
      <c r="AI191" s="199"/>
      <c r="AJ191" s="199"/>
      <c r="AK191" s="199"/>
      <c r="AL191" s="199"/>
      <c r="AM191" s="199"/>
      <c r="AN191" s="199"/>
      <c r="AO191" s="199"/>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92"/>
      <c r="W192" s="129"/>
      <c r="X192" s="199" t="s">
        <v>95</v>
      </c>
      <c r="Y192" s="199"/>
      <c r="Z192" s="199"/>
      <c r="AA192" s="199"/>
      <c r="AB192" s="199"/>
      <c r="AC192" s="199"/>
      <c r="AD192" s="199"/>
      <c r="AE192" s="199"/>
      <c r="AF192" s="199"/>
      <c r="AG192" s="199"/>
      <c r="AH192" s="199"/>
      <c r="AI192" s="199"/>
      <c r="AJ192" s="199"/>
      <c r="AK192" s="199"/>
      <c r="AL192" s="199"/>
      <c r="AM192" s="199"/>
      <c r="AN192" s="199"/>
      <c r="AO192" s="199"/>
      <c r="AQ192" s="108"/>
      <c r="AR192" s="108"/>
      <c r="AS192" s="108"/>
      <c r="AT192" s="61"/>
    </row>
    <row r="193" spans="2:46" s="101" customFormat="1" ht="18" hidden="1" customHeight="1" thickBot="1" x14ac:dyDescent="0.25">
      <c r="B193" s="101">
        <v>15</v>
      </c>
      <c r="C193" s="129"/>
      <c r="D193" s="130" t="s">
        <v>73</v>
      </c>
      <c r="E193" s="131" t="s">
        <v>37</v>
      </c>
      <c r="F193" s="77"/>
      <c r="G193" s="129"/>
      <c r="H193" s="192"/>
      <c r="I193" s="132"/>
      <c r="J193" s="230" t="s">
        <v>95</v>
      </c>
      <c r="K193" s="231"/>
      <c r="L193" s="232"/>
      <c r="M193" s="134"/>
      <c r="N193" s="235" t="s">
        <v>95</v>
      </c>
      <c r="O193" s="236"/>
      <c r="P193" s="236"/>
      <c r="Q193" s="236"/>
      <c r="R193" s="236"/>
      <c r="S193" s="236"/>
      <c r="T193" s="237"/>
      <c r="U193" s="134"/>
      <c r="V193" s="192"/>
      <c r="W193" s="129"/>
      <c r="X193" s="254" t="s">
        <v>95</v>
      </c>
      <c r="Y193" s="254"/>
      <c r="Z193" s="254"/>
      <c r="AA193" s="254"/>
      <c r="AB193" s="254"/>
      <c r="AC193" s="254"/>
      <c r="AD193" s="254"/>
      <c r="AE193" s="254"/>
      <c r="AF193" s="254"/>
      <c r="AG193" s="254"/>
      <c r="AH193" s="254"/>
      <c r="AI193" s="254"/>
      <c r="AJ193" s="254"/>
      <c r="AK193" s="254"/>
      <c r="AL193" s="254"/>
      <c r="AM193" s="254"/>
      <c r="AN193" s="254"/>
      <c r="AO193" s="254"/>
      <c r="AQ193" s="136">
        <v>0</v>
      </c>
      <c r="AR193" s="108">
        <v>0</v>
      </c>
      <c r="AS193" s="108"/>
      <c r="AT193" s="61"/>
    </row>
    <row r="194" spans="2:46" s="101" customFormat="1" ht="5.0999999999999996" hidden="1" customHeight="1" thickBot="1" x14ac:dyDescent="0.25">
      <c r="C194" s="129"/>
      <c r="D194" s="129"/>
      <c r="E194" s="133"/>
      <c r="F194" s="134"/>
      <c r="G194" s="133"/>
      <c r="H194" s="192"/>
      <c r="I194" s="132"/>
      <c r="J194" s="134"/>
      <c r="K194" s="134"/>
      <c r="L194" s="134"/>
      <c r="M194" s="134"/>
      <c r="N194" s="134"/>
      <c r="O194" s="134"/>
      <c r="P194" s="134"/>
      <c r="Q194" s="134"/>
      <c r="R194" s="134"/>
      <c r="S194" s="134"/>
      <c r="T194" s="134"/>
      <c r="U194" s="134"/>
      <c r="V194" s="192"/>
      <c r="W194" s="129"/>
      <c r="X194" s="199" t="s">
        <v>95</v>
      </c>
      <c r="Y194" s="199"/>
      <c r="Z194" s="199"/>
      <c r="AA194" s="199"/>
      <c r="AB194" s="199"/>
      <c r="AC194" s="199"/>
      <c r="AD194" s="199"/>
      <c r="AE194" s="199"/>
      <c r="AF194" s="199"/>
      <c r="AG194" s="199"/>
      <c r="AH194" s="199"/>
      <c r="AI194" s="199"/>
      <c r="AJ194" s="199"/>
      <c r="AK194" s="199"/>
      <c r="AL194" s="199"/>
      <c r="AM194" s="199"/>
      <c r="AN194" s="199"/>
      <c r="AO194" s="199"/>
      <c r="AP194" s="115"/>
      <c r="AQ194" s="108"/>
      <c r="AR194" s="108"/>
      <c r="AS194" s="108"/>
      <c r="AT194" s="61"/>
    </row>
    <row r="195" spans="2:46" s="101" customFormat="1" ht="18" hidden="1" customHeight="1" thickBot="1" x14ac:dyDescent="0.25">
      <c r="B195" s="101">
        <v>15</v>
      </c>
      <c r="C195" s="129"/>
      <c r="D195" s="129"/>
      <c r="E195" s="131" t="s">
        <v>38</v>
      </c>
      <c r="F195" s="77"/>
      <c r="G195" s="133"/>
      <c r="H195" s="192"/>
      <c r="I195" s="132"/>
      <c r="J195" s="230" t="s">
        <v>95</v>
      </c>
      <c r="K195" s="231"/>
      <c r="L195" s="232"/>
      <c r="M195" s="134"/>
      <c r="N195" s="235" t="s">
        <v>95</v>
      </c>
      <c r="O195" s="236"/>
      <c r="P195" s="236"/>
      <c r="Q195" s="236"/>
      <c r="R195" s="236"/>
      <c r="S195" s="236"/>
      <c r="T195" s="237"/>
      <c r="U195" s="134"/>
      <c r="V195" s="192"/>
      <c r="W195" s="129"/>
      <c r="X195" s="254" t="s">
        <v>95</v>
      </c>
      <c r="Y195" s="254"/>
      <c r="Z195" s="254"/>
      <c r="AA195" s="254"/>
      <c r="AB195" s="254"/>
      <c r="AC195" s="254"/>
      <c r="AD195" s="254"/>
      <c r="AE195" s="254"/>
      <c r="AF195" s="254"/>
      <c r="AG195" s="254"/>
      <c r="AH195" s="254"/>
      <c r="AI195" s="254"/>
      <c r="AJ195" s="254"/>
      <c r="AK195" s="254"/>
      <c r="AL195" s="254"/>
      <c r="AM195" s="254"/>
      <c r="AN195" s="254"/>
      <c r="AO195" s="254"/>
      <c r="AP195" s="115"/>
      <c r="AQ195" s="136">
        <v>0</v>
      </c>
      <c r="AR195" s="108">
        <v>0</v>
      </c>
      <c r="AS195" s="108"/>
      <c r="AT195" s="61"/>
    </row>
    <row r="196" spans="2:46" s="101" customFormat="1" ht="5.0999999999999996" hidden="1" customHeight="1" thickBot="1" x14ac:dyDescent="0.25">
      <c r="C196" s="129"/>
      <c r="D196" s="129"/>
      <c r="E196" s="131"/>
      <c r="F196" s="137"/>
      <c r="G196" s="133"/>
      <c r="H196" s="192"/>
      <c r="I196" s="132"/>
      <c r="J196" s="137"/>
      <c r="K196" s="137"/>
      <c r="L196" s="137"/>
      <c r="M196" s="134"/>
      <c r="N196" s="137"/>
      <c r="O196" s="137"/>
      <c r="P196" s="137"/>
      <c r="Q196" s="134"/>
      <c r="R196" s="137"/>
      <c r="S196" s="137"/>
      <c r="T196" s="137"/>
      <c r="U196" s="134"/>
      <c r="V196" s="192"/>
      <c r="W196" s="129"/>
      <c r="X196" s="199" t="s">
        <v>95</v>
      </c>
      <c r="Y196" s="199"/>
      <c r="Z196" s="199"/>
      <c r="AA196" s="199"/>
      <c r="AB196" s="199"/>
      <c r="AC196" s="199"/>
      <c r="AD196" s="199"/>
      <c r="AE196" s="199"/>
      <c r="AF196" s="199"/>
      <c r="AG196" s="199"/>
      <c r="AH196" s="199"/>
      <c r="AI196" s="199"/>
      <c r="AJ196" s="199"/>
      <c r="AK196" s="199"/>
      <c r="AL196" s="199"/>
      <c r="AM196" s="199"/>
      <c r="AN196" s="199"/>
      <c r="AO196" s="199"/>
      <c r="AP196" s="115"/>
      <c r="AQ196" s="108"/>
      <c r="AR196" s="108"/>
      <c r="AS196" s="108"/>
      <c r="AT196" s="61"/>
    </row>
    <row r="197" spans="2:46" s="101" customFormat="1" ht="18" hidden="1" customHeight="1" thickBot="1" x14ac:dyDescent="0.25">
      <c r="B197" s="101">
        <v>15</v>
      </c>
      <c r="C197" s="129"/>
      <c r="D197" s="129"/>
      <c r="E197" s="131" t="s">
        <v>39</v>
      </c>
      <c r="F197" s="77"/>
      <c r="G197" s="133"/>
      <c r="H197" s="192"/>
      <c r="I197" s="132"/>
      <c r="J197" s="230" t="s">
        <v>95</v>
      </c>
      <c r="K197" s="231"/>
      <c r="L197" s="232"/>
      <c r="M197" s="134"/>
      <c r="N197" s="235" t="s">
        <v>95</v>
      </c>
      <c r="O197" s="236"/>
      <c r="P197" s="236"/>
      <c r="Q197" s="236"/>
      <c r="R197" s="236"/>
      <c r="S197" s="236"/>
      <c r="T197" s="237"/>
      <c r="U197" s="134"/>
      <c r="V197" s="192"/>
      <c r="W197" s="129"/>
      <c r="X197" s="254" t="s">
        <v>95</v>
      </c>
      <c r="Y197" s="254"/>
      <c r="Z197" s="254"/>
      <c r="AA197" s="254"/>
      <c r="AB197" s="254"/>
      <c r="AC197" s="254"/>
      <c r="AD197" s="254"/>
      <c r="AE197" s="254"/>
      <c r="AF197" s="254"/>
      <c r="AG197" s="254"/>
      <c r="AH197" s="254"/>
      <c r="AI197" s="254"/>
      <c r="AJ197" s="254"/>
      <c r="AK197" s="254"/>
      <c r="AL197" s="254"/>
      <c r="AM197" s="254"/>
      <c r="AN197" s="254"/>
      <c r="AO197" s="254"/>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92"/>
      <c r="W198" s="129"/>
      <c r="X198" s="199" t="s">
        <v>95</v>
      </c>
      <c r="Y198" s="199"/>
      <c r="Z198" s="199"/>
      <c r="AA198" s="199"/>
      <c r="AB198" s="199"/>
      <c r="AC198" s="199"/>
      <c r="AD198" s="199"/>
      <c r="AE198" s="199"/>
      <c r="AF198" s="199"/>
      <c r="AG198" s="199"/>
      <c r="AH198" s="199"/>
      <c r="AI198" s="199"/>
      <c r="AJ198" s="199"/>
      <c r="AK198" s="199"/>
      <c r="AL198" s="199"/>
      <c r="AM198" s="199"/>
      <c r="AN198" s="199"/>
      <c r="AO198" s="199"/>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99" t="s">
        <v>95</v>
      </c>
      <c r="Y199" s="199"/>
      <c r="Z199" s="199"/>
      <c r="AA199" s="199"/>
      <c r="AB199" s="199"/>
      <c r="AC199" s="199"/>
      <c r="AD199" s="199"/>
      <c r="AE199" s="199"/>
      <c r="AF199" s="199"/>
      <c r="AG199" s="199"/>
      <c r="AH199" s="199"/>
      <c r="AI199" s="199"/>
      <c r="AJ199" s="199"/>
      <c r="AK199" s="199"/>
      <c r="AL199" s="199"/>
      <c r="AM199" s="199"/>
      <c r="AN199" s="199"/>
      <c r="AO199" s="199"/>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30" t="s">
        <v>95</v>
      </c>
      <c r="K200" s="231"/>
      <c r="L200" s="232"/>
      <c r="M200" s="142"/>
      <c r="N200" s="235" t="s">
        <v>95</v>
      </c>
      <c r="O200" s="236"/>
      <c r="P200" s="236"/>
      <c r="Q200" s="236"/>
      <c r="R200" s="236"/>
      <c r="S200" s="236"/>
      <c r="T200" s="237"/>
      <c r="U200" s="142"/>
      <c r="V200" s="142"/>
      <c r="W200" s="108"/>
      <c r="X200" s="254" t="s">
        <v>95</v>
      </c>
      <c r="Y200" s="254"/>
      <c r="Z200" s="254"/>
      <c r="AA200" s="254"/>
      <c r="AB200" s="254"/>
      <c r="AC200" s="254"/>
      <c r="AD200" s="254"/>
      <c r="AE200" s="254"/>
      <c r="AF200" s="254"/>
      <c r="AG200" s="254"/>
      <c r="AH200" s="254"/>
      <c r="AI200" s="254"/>
      <c r="AJ200" s="254"/>
      <c r="AK200" s="254"/>
      <c r="AL200" s="254"/>
      <c r="AM200" s="254"/>
      <c r="AN200" s="254"/>
      <c r="AO200" s="254"/>
      <c r="AQ200" s="136">
        <v>0</v>
      </c>
      <c r="AR200" s="108">
        <v>0</v>
      </c>
      <c r="AS200" s="108"/>
      <c r="AT200" s="61"/>
    </row>
    <row r="201" spans="2:46" s="101" customFormat="1" ht="5.0999999999999996"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99" t="s">
        <v>95</v>
      </c>
      <c r="Y201" s="199"/>
      <c r="Z201" s="199"/>
      <c r="AA201" s="199"/>
      <c r="AB201" s="199"/>
      <c r="AC201" s="199"/>
      <c r="AD201" s="199"/>
      <c r="AE201" s="199"/>
      <c r="AF201" s="199"/>
      <c r="AG201" s="199"/>
      <c r="AH201" s="199"/>
      <c r="AI201" s="199"/>
      <c r="AJ201" s="199"/>
      <c r="AK201" s="199"/>
      <c r="AL201" s="199"/>
      <c r="AM201" s="199"/>
      <c r="AN201" s="199"/>
      <c r="AO201" s="199"/>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30" t="s">
        <v>95</v>
      </c>
      <c r="K202" s="231"/>
      <c r="L202" s="232"/>
      <c r="M202" s="142"/>
      <c r="N202" s="235" t="s">
        <v>95</v>
      </c>
      <c r="O202" s="236"/>
      <c r="P202" s="236"/>
      <c r="Q202" s="236"/>
      <c r="R202" s="236"/>
      <c r="S202" s="236"/>
      <c r="T202" s="237"/>
      <c r="U202" s="142"/>
      <c r="V202" s="142"/>
      <c r="W202" s="108"/>
      <c r="X202" s="254" t="s">
        <v>95</v>
      </c>
      <c r="Y202" s="254"/>
      <c r="Z202" s="254"/>
      <c r="AA202" s="254"/>
      <c r="AB202" s="254"/>
      <c r="AC202" s="254"/>
      <c r="AD202" s="254"/>
      <c r="AE202" s="254"/>
      <c r="AF202" s="254"/>
      <c r="AG202" s="254"/>
      <c r="AH202" s="254"/>
      <c r="AI202" s="254"/>
      <c r="AJ202" s="254"/>
      <c r="AK202" s="254"/>
      <c r="AL202" s="254"/>
      <c r="AM202" s="254"/>
      <c r="AN202" s="254"/>
      <c r="AO202" s="254"/>
      <c r="AP202" s="115"/>
      <c r="AQ202" s="136">
        <v>0</v>
      </c>
      <c r="AR202" s="108">
        <v>0</v>
      </c>
      <c r="AS202" s="108"/>
      <c r="AT202" s="61"/>
    </row>
    <row r="203" spans="2:46" s="101" customFormat="1" ht="5.0999999999999996"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99" t="s">
        <v>95</v>
      </c>
      <c r="Y203" s="199"/>
      <c r="Z203" s="199"/>
      <c r="AA203" s="199"/>
      <c r="AB203" s="199"/>
      <c r="AC203" s="199"/>
      <c r="AD203" s="199"/>
      <c r="AE203" s="199"/>
      <c r="AF203" s="199"/>
      <c r="AG203" s="199"/>
      <c r="AH203" s="199"/>
      <c r="AI203" s="199"/>
      <c r="AJ203" s="199"/>
      <c r="AK203" s="199"/>
      <c r="AL203" s="199"/>
      <c r="AM203" s="199"/>
      <c r="AN203" s="199"/>
      <c r="AO203" s="199"/>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30" t="s">
        <v>95</v>
      </c>
      <c r="K204" s="231"/>
      <c r="L204" s="232"/>
      <c r="M204" s="142"/>
      <c r="N204" s="235" t="s">
        <v>95</v>
      </c>
      <c r="O204" s="236"/>
      <c r="P204" s="236"/>
      <c r="Q204" s="236"/>
      <c r="R204" s="236"/>
      <c r="S204" s="236"/>
      <c r="T204" s="237"/>
      <c r="U204" s="142"/>
      <c r="V204" s="142"/>
      <c r="W204" s="108"/>
      <c r="X204" s="254" t="s">
        <v>95</v>
      </c>
      <c r="Y204" s="254"/>
      <c r="Z204" s="254"/>
      <c r="AA204" s="254"/>
      <c r="AB204" s="254"/>
      <c r="AC204" s="254"/>
      <c r="AD204" s="254"/>
      <c r="AE204" s="254"/>
      <c r="AF204" s="254"/>
      <c r="AG204" s="254"/>
      <c r="AH204" s="254"/>
      <c r="AI204" s="254"/>
      <c r="AJ204" s="254"/>
      <c r="AK204" s="254"/>
      <c r="AL204" s="254"/>
      <c r="AM204" s="254"/>
      <c r="AN204" s="254"/>
      <c r="AO204" s="254"/>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99" t="s">
        <v>95</v>
      </c>
      <c r="Y205" s="199"/>
      <c r="Z205" s="199"/>
      <c r="AA205" s="199"/>
      <c r="AB205" s="199"/>
      <c r="AC205" s="199"/>
      <c r="AD205" s="199"/>
      <c r="AE205" s="199"/>
      <c r="AF205" s="199"/>
      <c r="AG205" s="199"/>
      <c r="AH205" s="199"/>
      <c r="AI205" s="199"/>
      <c r="AJ205" s="199"/>
      <c r="AK205" s="199"/>
      <c r="AL205" s="199"/>
      <c r="AM205" s="199"/>
      <c r="AN205" s="199"/>
      <c r="AO205" s="199"/>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99" t="s">
        <v>95</v>
      </c>
      <c r="Y206" s="199"/>
      <c r="Z206" s="199"/>
      <c r="AA206" s="199"/>
      <c r="AB206" s="199"/>
      <c r="AC206" s="199"/>
      <c r="AD206" s="199"/>
      <c r="AE206" s="199"/>
      <c r="AF206" s="199"/>
      <c r="AG206" s="199"/>
      <c r="AH206" s="199"/>
      <c r="AI206" s="199"/>
      <c r="AJ206" s="199"/>
      <c r="AK206" s="199"/>
      <c r="AL206" s="199"/>
      <c r="AM206" s="199"/>
      <c r="AN206" s="199"/>
      <c r="AO206" s="199"/>
      <c r="AQ206" s="108"/>
      <c r="AR206" s="108"/>
      <c r="AS206" s="108"/>
      <c r="AT206" s="61"/>
    </row>
    <row r="207" spans="2:46" s="101" customFormat="1" ht="18" hidden="1" customHeight="1" thickBot="1" x14ac:dyDescent="0.25">
      <c r="B207" s="101">
        <v>17</v>
      </c>
      <c r="C207" s="129"/>
      <c r="D207" s="130" t="s">
        <v>75</v>
      </c>
      <c r="E207" s="131" t="s">
        <v>37</v>
      </c>
      <c r="F207" s="77"/>
      <c r="G207" s="129"/>
      <c r="H207" s="192"/>
      <c r="I207" s="132"/>
      <c r="J207" s="230" t="s">
        <v>95</v>
      </c>
      <c r="K207" s="231"/>
      <c r="L207" s="232"/>
      <c r="M207" s="134"/>
      <c r="N207" s="235" t="s">
        <v>95</v>
      </c>
      <c r="O207" s="236"/>
      <c r="P207" s="236"/>
      <c r="Q207" s="236"/>
      <c r="R207" s="236"/>
      <c r="S207" s="236"/>
      <c r="T207" s="237"/>
      <c r="U207" s="134"/>
      <c r="V207" s="134"/>
      <c r="W207" s="129"/>
      <c r="X207" s="254" t="s">
        <v>95</v>
      </c>
      <c r="Y207" s="254"/>
      <c r="Z207" s="254"/>
      <c r="AA207" s="254"/>
      <c r="AB207" s="254"/>
      <c r="AC207" s="254"/>
      <c r="AD207" s="254"/>
      <c r="AE207" s="254"/>
      <c r="AF207" s="254"/>
      <c r="AG207" s="254"/>
      <c r="AH207" s="254"/>
      <c r="AI207" s="254"/>
      <c r="AJ207" s="254"/>
      <c r="AK207" s="254"/>
      <c r="AL207" s="254"/>
      <c r="AM207" s="254"/>
      <c r="AN207" s="254"/>
      <c r="AO207" s="254"/>
      <c r="AQ207" s="136">
        <v>0</v>
      </c>
      <c r="AR207" s="108">
        <v>0</v>
      </c>
      <c r="AS207" s="108"/>
      <c r="AT207" s="61"/>
    </row>
    <row r="208" spans="2:46" s="101" customFormat="1" ht="5.0999999999999996" hidden="1" customHeight="1" thickBot="1" x14ac:dyDescent="0.25">
      <c r="C208" s="129"/>
      <c r="D208" s="129"/>
      <c r="E208" s="131"/>
      <c r="F208" s="134"/>
      <c r="G208" s="133"/>
      <c r="H208" s="192"/>
      <c r="I208" s="132"/>
      <c r="J208" s="134"/>
      <c r="K208" s="134"/>
      <c r="L208" s="134"/>
      <c r="M208" s="134"/>
      <c r="N208" s="134"/>
      <c r="O208" s="134"/>
      <c r="P208" s="134"/>
      <c r="Q208" s="134"/>
      <c r="R208" s="134"/>
      <c r="S208" s="134"/>
      <c r="T208" s="134"/>
      <c r="U208" s="134"/>
      <c r="V208" s="134"/>
      <c r="W208" s="129"/>
      <c r="X208" s="199" t="s">
        <v>95</v>
      </c>
      <c r="Y208" s="199"/>
      <c r="Z208" s="199"/>
      <c r="AA208" s="199"/>
      <c r="AB208" s="199"/>
      <c r="AC208" s="199"/>
      <c r="AD208" s="199"/>
      <c r="AE208" s="199"/>
      <c r="AF208" s="199"/>
      <c r="AG208" s="199"/>
      <c r="AH208" s="199"/>
      <c r="AI208" s="199"/>
      <c r="AJ208" s="199"/>
      <c r="AK208" s="199"/>
      <c r="AL208" s="199"/>
      <c r="AM208" s="199"/>
      <c r="AN208" s="199"/>
      <c r="AO208" s="199"/>
      <c r="AP208" s="115"/>
      <c r="AQ208" s="108"/>
      <c r="AR208" s="108"/>
      <c r="AS208" s="108"/>
      <c r="AT208" s="61"/>
    </row>
    <row r="209" spans="2:46" s="101" customFormat="1" ht="18" hidden="1" customHeight="1" thickBot="1" x14ac:dyDescent="0.25">
      <c r="B209" s="101">
        <v>17</v>
      </c>
      <c r="C209" s="129"/>
      <c r="D209" s="129"/>
      <c r="E209" s="131" t="s">
        <v>38</v>
      </c>
      <c r="F209" s="77"/>
      <c r="G209" s="133"/>
      <c r="H209" s="192"/>
      <c r="I209" s="132"/>
      <c r="J209" s="230" t="s">
        <v>95</v>
      </c>
      <c r="K209" s="231"/>
      <c r="L209" s="232"/>
      <c r="M209" s="134"/>
      <c r="N209" s="235" t="s">
        <v>95</v>
      </c>
      <c r="O209" s="236"/>
      <c r="P209" s="236"/>
      <c r="Q209" s="236"/>
      <c r="R209" s="236"/>
      <c r="S209" s="236"/>
      <c r="T209" s="237"/>
      <c r="U209" s="134"/>
      <c r="V209" s="134"/>
      <c r="W209" s="129"/>
      <c r="X209" s="254" t="s">
        <v>95</v>
      </c>
      <c r="Y209" s="254"/>
      <c r="Z209" s="254"/>
      <c r="AA209" s="254"/>
      <c r="AB209" s="254"/>
      <c r="AC209" s="254"/>
      <c r="AD209" s="254"/>
      <c r="AE209" s="254"/>
      <c r="AF209" s="254"/>
      <c r="AG209" s="254"/>
      <c r="AH209" s="254"/>
      <c r="AI209" s="254"/>
      <c r="AJ209" s="254"/>
      <c r="AK209" s="254"/>
      <c r="AL209" s="254"/>
      <c r="AM209" s="254"/>
      <c r="AN209" s="254"/>
      <c r="AO209" s="254"/>
      <c r="AP209" s="115"/>
      <c r="AQ209" s="136">
        <v>0</v>
      </c>
      <c r="AR209" s="108">
        <v>0</v>
      </c>
      <c r="AS209" s="108"/>
      <c r="AT209" s="61"/>
    </row>
    <row r="210" spans="2:46" s="101" customFormat="1" ht="5.0999999999999996" hidden="1" customHeight="1" thickBot="1" x14ac:dyDescent="0.25">
      <c r="C210" s="129"/>
      <c r="D210" s="129"/>
      <c r="E210" s="131"/>
      <c r="F210" s="137"/>
      <c r="G210" s="133"/>
      <c r="H210" s="192"/>
      <c r="I210" s="132"/>
      <c r="J210" s="137"/>
      <c r="K210" s="137"/>
      <c r="L210" s="137"/>
      <c r="M210" s="134"/>
      <c r="N210" s="137"/>
      <c r="O210" s="137"/>
      <c r="P210" s="137"/>
      <c r="Q210" s="134"/>
      <c r="R210" s="137"/>
      <c r="S210" s="137"/>
      <c r="T210" s="137"/>
      <c r="U210" s="134"/>
      <c r="V210" s="134"/>
      <c r="W210" s="129"/>
      <c r="X210" s="199" t="s">
        <v>95</v>
      </c>
      <c r="Y210" s="199"/>
      <c r="Z210" s="199"/>
      <c r="AA210" s="199"/>
      <c r="AB210" s="199"/>
      <c r="AC210" s="199"/>
      <c r="AD210" s="199"/>
      <c r="AE210" s="199"/>
      <c r="AF210" s="199"/>
      <c r="AG210" s="199"/>
      <c r="AH210" s="199"/>
      <c r="AI210" s="199"/>
      <c r="AJ210" s="199"/>
      <c r="AK210" s="199"/>
      <c r="AL210" s="199"/>
      <c r="AM210" s="199"/>
      <c r="AN210" s="199"/>
      <c r="AO210" s="199"/>
      <c r="AP210" s="115"/>
      <c r="AQ210" s="108"/>
      <c r="AR210" s="108"/>
      <c r="AS210" s="108"/>
      <c r="AT210" s="61"/>
    </row>
    <row r="211" spans="2:46" s="101" customFormat="1" ht="18" hidden="1" customHeight="1" thickBot="1" x14ac:dyDescent="0.25">
      <c r="B211" s="101">
        <v>17</v>
      </c>
      <c r="C211" s="129"/>
      <c r="D211" s="129"/>
      <c r="E211" s="131" t="s">
        <v>39</v>
      </c>
      <c r="F211" s="77"/>
      <c r="G211" s="133"/>
      <c r="H211" s="192"/>
      <c r="I211" s="132"/>
      <c r="J211" s="230" t="s">
        <v>95</v>
      </c>
      <c r="K211" s="231"/>
      <c r="L211" s="232"/>
      <c r="M211" s="134"/>
      <c r="N211" s="235" t="s">
        <v>95</v>
      </c>
      <c r="O211" s="236"/>
      <c r="P211" s="236"/>
      <c r="Q211" s="236"/>
      <c r="R211" s="236"/>
      <c r="S211" s="236"/>
      <c r="T211" s="237"/>
      <c r="U211" s="134"/>
      <c r="V211" s="134"/>
      <c r="W211" s="129"/>
      <c r="X211" s="254" t="s">
        <v>95</v>
      </c>
      <c r="Y211" s="254"/>
      <c r="Z211" s="254"/>
      <c r="AA211" s="254"/>
      <c r="AB211" s="254"/>
      <c r="AC211" s="254"/>
      <c r="AD211" s="254"/>
      <c r="AE211" s="254"/>
      <c r="AF211" s="254"/>
      <c r="AG211" s="254"/>
      <c r="AH211" s="254"/>
      <c r="AI211" s="254"/>
      <c r="AJ211" s="254"/>
      <c r="AK211" s="254"/>
      <c r="AL211" s="254"/>
      <c r="AM211" s="254"/>
      <c r="AN211" s="254"/>
      <c r="AO211" s="254"/>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99" t="s">
        <v>95</v>
      </c>
      <c r="Y212" s="199"/>
      <c r="Z212" s="199"/>
      <c r="AA212" s="199"/>
      <c r="AB212" s="199"/>
      <c r="AC212" s="199"/>
      <c r="AD212" s="199"/>
      <c r="AE212" s="199"/>
      <c r="AF212" s="199"/>
      <c r="AG212" s="199"/>
      <c r="AH212" s="199"/>
      <c r="AI212" s="199"/>
      <c r="AJ212" s="199"/>
      <c r="AK212" s="199"/>
      <c r="AL212" s="199"/>
      <c r="AM212" s="199"/>
      <c r="AN212" s="199"/>
      <c r="AO212" s="199"/>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99" t="s">
        <v>95</v>
      </c>
      <c r="Y213" s="199"/>
      <c r="Z213" s="199"/>
      <c r="AA213" s="199"/>
      <c r="AB213" s="199"/>
      <c r="AC213" s="199"/>
      <c r="AD213" s="199"/>
      <c r="AE213" s="199"/>
      <c r="AF213" s="199"/>
      <c r="AG213" s="199"/>
      <c r="AH213" s="199"/>
      <c r="AI213" s="199"/>
      <c r="AJ213" s="199"/>
      <c r="AK213" s="199"/>
      <c r="AL213" s="199"/>
      <c r="AM213" s="199"/>
      <c r="AN213" s="199"/>
      <c r="AO213" s="199"/>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30" t="s">
        <v>95</v>
      </c>
      <c r="K214" s="231"/>
      <c r="L214" s="232"/>
      <c r="M214" s="142"/>
      <c r="N214" s="235" t="s">
        <v>95</v>
      </c>
      <c r="O214" s="236"/>
      <c r="P214" s="236"/>
      <c r="Q214" s="236"/>
      <c r="R214" s="236"/>
      <c r="S214" s="236"/>
      <c r="T214" s="237"/>
      <c r="U214" s="142"/>
      <c r="V214" s="142"/>
      <c r="W214" s="108"/>
      <c r="X214" s="254" t="s">
        <v>95</v>
      </c>
      <c r="Y214" s="254"/>
      <c r="Z214" s="254"/>
      <c r="AA214" s="254"/>
      <c r="AB214" s="254"/>
      <c r="AC214" s="254"/>
      <c r="AD214" s="254"/>
      <c r="AE214" s="254"/>
      <c r="AF214" s="254"/>
      <c r="AG214" s="254"/>
      <c r="AH214" s="254"/>
      <c r="AI214" s="254"/>
      <c r="AJ214" s="254"/>
      <c r="AK214" s="254"/>
      <c r="AL214" s="254"/>
      <c r="AM214" s="254"/>
      <c r="AN214" s="254"/>
      <c r="AO214" s="254"/>
      <c r="AQ214" s="136">
        <v>0</v>
      </c>
      <c r="AR214" s="108">
        <v>0</v>
      </c>
      <c r="AS214" s="108"/>
      <c r="AT214" s="61"/>
    </row>
    <row r="215" spans="2:46" s="101" customFormat="1" ht="5.0999999999999996"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99" t="s">
        <v>95</v>
      </c>
      <c r="Y215" s="199"/>
      <c r="Z215" s="199"/>
      <c r="AA215" s="199"/>
      <c r="AB215" s="199"/>
      <c r="AC215" s="199"/>
      <c r="AD215" s="199"/>
      <c r="AE215" s="199"/>
      <c r="AF215" s="199"/>
      <c r="AG215" s="199"/>
      <c r="AH215" s="199"/>
      <c r="AI215" s="199"/>
      <c r="AJ215" s="199"/>
      <c r="AK215" s="199"/>
      <c r="AL215" s="199"/>
      <c r="AM215" s="199"/>
      <c r="AN215" s="199"/>
      <c r="AO215" s="199"/>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30" t="s">
        <v>95</v>
      </c>
      <c r="K216" s="231"/>
      <c r="L216" s="232"/>
      <c r="M216" s="142"/>
      <c r="N216" s="235" t="s">
        <v>95</v>
      </c>
      <c r="O216" s="236"/>
      <c r="P216" s="236"/>
      <c r="Q216" s="236"/>
      <c r="R216" s="236"/>
      <c r="S216" s="236"/>
      <c r="T216" s="237"/>
      <c r="U216" s="142"/>
      <c r="V216" s="142"/>
      <c r="W216" s="108"/>
      <c r="X216" s="254" t="s">
        <v>95</v>
      </c>
      <c r="Y216" s="254"/>
      <c r="Z216" s="254"/>
      <c r="AA216" s="254"/>
      <c r="AB216" s="254"/>
      <c r="AC216" s="254"/>
      <c r="AD216" s="254"/>
      <c r="AE216" s="254"/>
      <c r="AF216" s="254"/>
      <c r="AG216" s="254"/>
      <c r="AH216" s="254"/>
      <c r="AI216" s="254"/>
      <c r="AJ216" s="254"/>
      <c r="AK216" s="254"/>
      <c r="AL216" s="254"/>
      <c r="AM216" s="254"/>
      <c r="AN216" s="254"/>
      <c r="AO216" s="254"/>
      <c r="AP216" s="115"/>
      <c r="AQ216" s="136">
        <v>0</v>
      </c>
      <c r="AR216" s="108">
        <v>0</v>
      </c>
      <c r="AS216" s="108"/>
      <c r="AT216" s="61"/>
    </row>
    <row r="217" spans="2:46" s="101" customFormat="1" ht="5.0999999999999996"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99" t="s">
        <v>95</v>
      </c>
      <c r="Y217" s="199"/>
      <c r="Z217" s="199"/>
      <c r="AA217" s="199"/>
      <c r="AB217" s="199"/>
      <c r="AC217" s="199"/>
      <c r="AD217" s="199"/>
      <c r="AE217" s="199"/>
      <c r="AF217" s="199"/>
      <c r="AG217" s="199"/>
      <c r="AH217" s="199"/>
      <c r="AI217" s="199"/>
      <c r="AJ217" s="199"/>
      <c r="AK217" s="199"/>
      <c r="AL217" s="199"/>
      <c r="AM217" s="199"/>
      <c r="AN217" s="199"/>
      <c r="AO217" s="199"/>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30" t="s">
        <v>95</v>
      </c>
      <c r="K218" s="231"/>
      <c r="L218" s="232"/>
      <c r="M218" s="142"/>
      <c r="N218" s="235" t="s">
        <v>95</v>
      </c>
      <c r="O218" s="236"/>
      <c r="P218" s="236"/>
      <c r="Q218" s="236"/>
      <c r="R218" s="236"/>
      <c r="S218" s="236"/>
      <c r="T218" s="237"/>
      <c r="U218" s="142"/>
      <c r="V218" s="142"/>
      <c r="W218" s="108"/>
      <c r="X218" s="254" t="s">
        <v>95</v>
      </c>
      <c r="Y218" s="254"/>
      <c r="Z218" s="254"/>
      <c r="AA218" s="254"/>
      <c r="AB218" s="254"/>
      <c r="AC218" s="254"/>
      <c r="AD218" s="254"/>
      <c r="AE218" s="254"/>
      <c r="AF218" s="254"/>
      <c r="AG218" s="254"/>
      <c r="AH218" s="254"/>
      <c r="AI218" s="254"/>
      <c r="AJ218" s="254"/>
      <c r="AK218" s="254"/>
      <c r="AL218" s="254"/>
      <c r="AM218" s="254"/>
      <c r="AN218" s="254"/>
      <c r="AO218" s="254"/>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99" t="s">
        <v>95</v>
      </c>
      <c r="Y219" s="199"/>
      <c r="Z219" s="199"/>
      <c r="AA219" s="199"/>
      <c r="AB219" s="199"/>
      <c r="AC219" s="199"/>
      <c r="AD219" s="199"/>
      <c r="AE219" s="199"/>
      <c r="AF219" s="199"/>
      <c r="AG219" s="199"/>
      <c r="AH219" s="199"/>
      <c r="AI219" s="199"/>
      <c r="AJ219" s="199"/>
      <c r="AK219" s="199"/>
      <c r="AL219" s="199"/>
      <c r="AM219" s="199"/>
      <c r="AN219" s="199"/>
      <c r="AO219" s="199"/>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99" t="s">
        <v>95</v>
      </c>
      <c r="Y220" s="199"/>
      <c r="Z220" s="199"/>
      <c r="AA220" s="199"/>
      <c r="AB220" s="199"/>
      <c r="AC220" s="199"/>
      <c r="AD220" s="199"/>
      <c r="AE220" s="199"/>
      <c r="AF220" s="199"/>
      <c r="AG220" s="199"/>
      <c r="AH220" s="199"/>
      <c r="AI220" s="199"/>
      <c r="AJ220" s="199"/>
      <c r="AK220" s="199"/>
      <c r="AL220" s="199"/>
      <c r="AM220" s="199"/>
      <c r="AN220" s="199"/>
      <c r="AO220" s="199"/>
      <c r="AQ220" s="108"/>
      <c r="AR220" s="108"/>
      <c r="AS220" s="108"/>
      <c r="AT220" s="61"/>
    </row>
    <row r="221" spans="2:46" s="101" customFormat="1" ht="18" hidden="1" customHeight="1" thickBot="1" x14ac:dyDescent="0.25">
      <c r="B221" s="101">
        <v>19</v>
      </c>
      <c r="C221" s="129"/>
      <c r="D221" s="130" t="s">
        <v>77</v>
      </c>
      <c r="E221" s="131" t="s">
        <v>37</v>
      </c>
      <c r="F221" s="77"/>
      <c r="G221" s="129"/>
      <c r="H221" s="192"/>
      <c r="I221" s="132"/>
      <c r="J221" s="230" t="s">
        <v>95</v>
      </c>
      <c r="K221" s="231"/>
      <c r="L221" s="232"/>
      <c r="M221" s="134"/>
      <c r="N221" s="235" t="s">
        <v>95</v>
      </c>
      <c r="O221" s="236"/>
      <c r="P221" s="236"/>
      <c r="Q221" s="236"/>
      <c r="R221" s="236"/>
      <c r="S221" s="236"/>
      <c r="T221" s="237"/>
      <c r="U221" s="134"/>
      <c r="V221" s="134"/>
      <c r="W221" s="129"/>
      <c r="X221" s="254" t="s">
        <v>95</v>
      </c>
      <c r="Y221" s="254"/>
      <c r="Z221" s="254"/>
      <c r="AA221" s="254"/>
      <c r="AB221" s="254"/>
      <c r="AC221" s="254"/>
      <c r="AD221" s="254"/>
      <c r="AE221" s="254"/>
      <c r="AF221" s="254"/>
      <c r="AG221" s="254"/>
      <c r="AH221" s="254"/>
      <c r="AI221" s="254"/>
      <c r="AJ221" s="254"/>
      <c r="AK221" s="254"/>
      <c r="AL221" s="254"/>
      <c r="AM221" s="254"/>
      <c r="AN221" s="254"/>
      <c r="AO221" s="254"/>
      <c r="AQ221" s="136">
        <v>0</v>
      </c>
      <c r="AR221" s="108">
        <v>0</v>
      </c>
      <c r="AS221" s="108"/>
      <c r="AT221" s="61"/>
    </row>
    <row r="222" spans="2:46" s="101" customFormat="1" ht="5.0999999999999996" hidden="1" customHeight="1" thickBot="1" x14ac:dyDescent="0.25">
      <c r="C222" s="129"/>
      <c r="D222" s="129"/>
      <c r="E222" s="133"/>
      <c r="F222" s="134"/>
      <c r="G222" s="133"/>
      <c r="H222" s="192"/>
      <c r="I222" s="132"/>
      <c r="J222" s="134"/>
      <c r="K222" s="134"/>
      <c r="L222" s="134"/>
      <c r="M222" s="134"/>
      <c r="N222" s="134"/>
      <c r="O222" s="134"/>
      <c r="P222" s="134"/>
      <c r="Q222" s="134"/>
      <c r="R222" s="134"/>
      <c r="S222" s="134"/>
      <c r="T222" s="134"/>
      <c r="U222" s="134"/>
      <c r="V222" s="134"/>
      <c r="W222" s="129"/>
      <c r="X222" s="199" t="s">
        <v>95</v>
      </c>
      <c r="Y222" s="199"/>
      <c r="Z222" s="199"/>
      <c r="AA222" s="199"/>
      <c r="AB222" s="199"/>
      <c r="AC222" s="199"/>
      <c r="AD222" s="199"/>
      <c r="AE222" s="199"/>
      <c r="AF222" s="199"/>
      <c r="AG222" s="199"/>
      <c r="AH222" s="199"/>
      <c r="AI222" s="199"/>
      <c r="AJ222" s="199"/>
      <c r="AK222" s="199"/>
      <c r="AL222" s="199"/>
      <c r="AM222" s="199"/>
      <c r="AN222" s="199"/>
      <c r="AO222" s="199"/>
      <c r="AP222" s="115"/>
      <c r="AQ222" s="108"/>
      <c r="AR222" s="108"/>
      <c r="AS222" s="108"/>
      <c r="AT222" s="61"/>
    </row>
    <row r="223" spans="2:46" s="101" customFormat="1" ht="18" hidden="1" customHeight="1" thickBot="1" x14ac:dyDescent="0.25">
      <c r="B223" s="101">
        <v>19</v>
      </c>
      <c r="C223" s="129"/>
      <c r="D223" s="129"/>
      <c r="E223" s="131" t="s">
        <v>38</v>
      </c>
      <c r="F223" s="77"/>
      <c r="G223" s="133"/>
      <c r="H223" s="192"/>
      <c r="I223" s="132"/>
      <c r="J223" s="230" t="s">
        <v>95</v>
      </c>
      <c r="K223" s="231"/>
      <c r="L223" s="232"/>
      <c r="M223" s="134"/>
      <c r="N223" s="235" t="s">
        <v>95</v>
      </c>
      <c r="O223" s="236"/>
      <c r="P223" s="236"/>
      <c r="Q223" s="236"/>
      <c r="R223" s="236"/>
      <c r="S223" s="236"/>
      <c r="T223" s="237"/>
      <c r="U223" s="134"/>
      <c r="V223" s="134"/>
      <c r="W223" s="129"/>
      <c r="X223" s="254" t="s">
        <v>95</v>
      </c>
      <c r="Y223" s="254"/>
      <c r="Z223" s="254"/>
      <c r="AA223" s="254"/>
      <c r="AB223" s="254"/>
      <c r="AC223" s="254"/>
      <c r="AD223" s="254"/>
      <c r="AE223" s="254"/>
      <c r="AF223" s="254"/>
      <c r="AG223" s="254"/>
      <c r="AH223" s="254"/>
      <c r="AI223" s="254"/>
      <c r="AJ223" s="254"/>
      <c r="AK223" s="254"/>
      <c r="AL223" s="254"/>
      <c r="AM223" s="254"/>
      <c r="AN223" s="254"/>
      <c r="AO223" s="254"/>
      <c r="AP223" s="115"/>
      <c r="AQ223" s="136">
        <v>0</v>
      </c>
      <c r="AR223" s="108">
        <v>0</v>
      </c>
      <c r="AS223" s="108"/>
      <c r="AT223" s="61"/>
    </row>
    <row r="224" spans="2:46" s="101" customFormat="1" ht="5.0999999999999996" hidden="1" customHeight="1" thickBot="1" x14ac:dyDescent="0.25">
      <c r="C224" s="129"/>
      <c r="D224" s="129"/>
      <c r="E224" s="131"/>
      <c r="F224" s="137"/>
      <c r="G224" s="133"/>
      <c r="H224" s="192"/>
      <c r="I224" s="132"/>
      <c r="J224" s="137"/>
      <c r="K224" s="137"/>
      <c r="L224" s="137"/>
      <c r="M224" s="134"/>
      <c r="N224" s="137"/>
      <c r="O224" s="137"/>
      <c r="P224" s="137"/>
      <c r="Q224" s="134"/>
      <c r="R224" s="137"/>
      <c r="S224" s="137"/>
      <c r="T224" s="137"/>
      <c r="U224" s="134"/>
      <c r="V224" s="134"/>
      <c r="W224" s="129"/>
      <c r="X224" s="199" t="s">
        <v>95</v>
      </c>
      <c r="Y224" s="199"/>
      <c r="Z224" s="199"/>
      <c r="AA224" s="199"/>
      <c r="AB224" s="199"/>
      <c r="AC224" s="199"/>
      <c r="AD224" s="199"/>
      <c r="AE224" s="199"/>
      <c r="AF224" s="199"/>
      <c r="AG224" s="199"/>
      <c r="AH224" s="199"/>
      <c r="AI224" s="199"/>
      <c r="AJ224" s="199"/>
      <c r="AK224" s="199"/>
      <c r="AL224" s="199"/>
      <c r="AM224" s="199"/>
      <c r="AN224" s="199"/>
      <c r="AO224" s="199"/>
      <c r="AP224" s="115"/>
      <c r="AQ224" s="108"/>
      <c r="AR224" s="108"/>
      <c r="AS224" s="108"/>
      <c r="AT224" s="61"/>
    </row>
    <row r="225" spans="2:46" s="101" customFormat="1" ht="18" hidden="1" customHeight="1" thickBot="1" x14ac:dyDescent="0.25">
      <c r="B225" s="101">
        <v>19</v>
      </c>
      <c r="C225" s="129"/>
      <c r="D225" s="129"/>
      <c r="E225" s="131" t="s">
        <v>39</v>
      </c>
      <c r="F225" s="77"/>
      <c r="G225" s="133"/>
      <c r="H225" s="192"/>
      <c r="I225" s="132"/>
      <c r="J225" s="230" t="s">
        <v>95</v>
      </c>
      <c r="K225" s="231"/>
      <c r="L225" s="232"/>
      <c r="M225" s="134"/>
      <c r="N225" s="235" t="s">
        <v>95</v>
      </c>
      <c r="O225" s="236"/>
      <c r="P225" s="236"/>
      <c r="Q225" s="236"/>
      <c r="R225" s="236"/>
      <c r="S225" s="236"/>
      <c r="T225" s="237"/>
      <c r="U225" s="134"/>
      <c r="V225" s="134"/>
      <c r="W225" s="129"/>
      <c r="X225" s="254" t="s">
        <v>95</v>
      </c>
      <c r="Y225" s="254"/>
      <c r="Z225" s="254"/>
      <c r="AA225" s="254"/>
      <c r="AB225" s="254"/>
      <c r="AC225" s="254"/>
      <c r="AD225" s="254"/>
      <c r="AE225" s="254"/>
      <c r="AF225" s="254"/>
      <c r="AG225" s="254"/>
      <c r="AH225" s="254"/>
      <c r="AI225" s="254"/>
      <c r="AJ225" s="254"/>
      <c r="AK225" s="254"/>
      <c r="AL225" s="254"/>
      <c r="AM225" s="254"/>
      <c r="AN225" s="254"/>
      <c r="AO225" s="254"/>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99" t="s">
        <v>95</v>
      </c>
      <c r="Y226" s="199"/>
      <c r="Z226" s="199"/>
      <c r="AA226" s="199"/>
      <c r="AB226" s="199"/>
      <c r="AC226" s="199"/>
      <c r="AD226" s="199"/>
      <c r="AE226" s="199"/>
      <c r="AF226" s="199"/>
      <c r="AG226" s="199"/>
      <c r="AH226" s="199"/>
      <c r="AI226" s="199"/>
      <c r="AJ226" s="199"/>
      <c r="AK226" s="199"/>
      <c r="AL226" s="199"/>
      <c r="AM226" s="199"/>
      <c r="AN226" s="199"/>
      <c r="AO226" s="199"/>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99" t="s">
        <v>95</v>
      </c>
      <c r="Y227" s="199"/>
      <c r="Z227" s="199"/>
      <c r="AA227" s="199"/>
      <c r="AB227" s="199"/>
      <c r="AC227" s="199"/>
      <c r="AD227" s="199"/>
      <c r="AE227" s="199"/>
      <c r="AF227" s="199"/>
      <c r="AG227" s="199"/>
      <c r="AH227" s="199"/>
      <c r="AI227" s="199"/>
      <c r="AJ227" s="199"/>
      <c r="AK227" s="199"/>
      <c r="AL227" s="199"/>
      <c r="AM227" s="199"/>
      <c r="AN227" s="199"/>
      <c r="AO227" s="199"/>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30" t="s">
        <v>95</v>
      </c>
      <c r="K228" s="231"/>
      <c r="L228" s="232"/>
      <c r="M228" s="142"/>
      <c r="N228" s="235" t="s">
        <v>95</v>
      </c>
      <c r="O228" s="236"/>
      <c r="P228" s="236"/>
      <c r="Q228" s="236"/>
      <c r="R228" s="236"/>
      <c r="S228" s="236"/>
      <c r="T228" s="237"/>
      <c r="U228" s="142"/>
      <c r="V228" s="142"/>
      <c r="W228" s="108"/>
      <c r="X228" s="254" t="s">
        <v>95</v>
      </c>
      <c r="Y228" s="254"/>
      <c r="Z228" s="254"/>
      <c r="AA228" s="254"/>
      <c r="AB228" s="254"/>
      <c r="AC228" s="254"/>
      <c r="AD228" s="254"/>
      <c r="AE228" s="254"/>
      <c r="AF228" s="254"/>
      <c r="AG228" s="254"/>
      <c r="AH228" s="254"/>
      <c r="AI228" s="254"/>
      <c r="AJ228" s="254"/>
      <c r="AK228" s="254"/>
      <c r="AL228" s="254"/>
      <c r="AM228" s="254"/>
      <c r="AN228" s="254"/>
      <c r="AO228" s="254"/>
      <c r="AQ228" s="136">
        <v>0</v>
      </c>
      <c r="AR228" s="108">
        <v>0</v>
      </c>
      <c r="AS228" s="108"/>
      <c r="AT228" s="61"/>
    </row>
    <row r="229" spans="2:46" s="101" customFormat="1" ht="5.0999999999999996"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99" t="s">
        <v>95</v>
      </c>
      <c r="Y229" s="199"/>
      <c r="Z229" s="199"/>
      <c r="AA229" s="199"/>
      <c r="AB229" s="199"/>
      <c r="AC229" s="199"/>
      <c r="AD229" s="199"/>
      <c r="AE229" s="199"/>
      <c r="AF229" s="199"/>
      <c r="AG229" s="199"/>
      <c r="AH229" s="199"/>
      <c r="AI229" s="199"/>
      <c r="AJ229" s="199"/>
      <c r="AK229" s="199"/>
      <c r="AL229" s="199"/>
      <c r="AM229" s="199"/>
      <c r="AN229" s="199"/>
      <c r="AO229" s="199"/>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30" t="s">
        <v>95</v>
      </c>
      <c r="K230" s="231"/>
      <c r="L230" s="232"/>
      <c r="M230" s="142"/>
      <c r="N230" s="235" t="s">
        <v>95</v>
      </c>
      <c r="O230" s="236"/>
      <c r="P230" s="236"/>
      <c r="Q230" s="236"/>
      <c r="R230" s="236"/>
      <c r="S230" s="236"/>
      <c r="T230" s="237"/>
      <c r="U230" s="142"/>
      <c r="V230" s="142"/>
      <c r="W230" s="108"/>
      <c r="X230" s="254" t="s">
        <v>95</v>
      </c>
      <c r="Y230" s="254"/>
      <c r="Z230" s="254"/>
      <c r="AA230" s="254"/>
      <c r="AB230" s="254"/>
      <c r="AC230" s="254"/>
      <c r="AD230" s="254"/>
      <c r="AE230" s="254"/>
      <c r="AF230" s="254"/>
      <c r="AG230" s="254"/>
      <c r="AH230" s="254"/>
      <c r="AI230" s="254"/>
      <c r="AJ230" s="254"/>
      <c r="AK230" s="254"/>
      <c r="AL230" s="254"/>
      <c r="AM230" s="254"/>
      <c r="AN230" s="254"/>
      <c r="AO230" s="254"/>
      <c r="AP230" s="115"/>
      <c r="AQ230" s="136">
        <v>0</v>
      </c>
      <c r="AR230" s="108">
        <v>0</v>
      </c>
      <c r="AS230" s="108"/>
      <c r="AT230" s="61"/>
    </row>
    <row r="231" spans="2:46" s="101" customFormat="1" ht="5.0999999999999996"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99" t="s">
        <v>95</v>
      </c>
      <c r="Y231" s="199"/>
      <c r="Z231" s="199"/>
      <c r="AA231" s="199"/>
      <c r="AB231" s="199"/>
      <c r="AC231" s="199"/>
      <c r="AD231" s="199"/>
      <c r="AE231" s="199"/>
      <c r="AF231" s="199"/>
      <c r="AG231" s="199"/>
      <c r="AH231" s="199"/>
      <c r="AI231" s="199"/>
      <c r="AJ231" s="199"/>
      <c r="AK231" s="199"/>
      <c r="AL231" s="199"/>
      <c r="AM231" s="199"/>
      <c r="AN231" s="199"/>
      <c r="AO231" s="199"/>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30" t="s">
        <v>95</v>
      </c>
      <c r="K232" s="231"/>
      <c r="L232" s="232"/>
      <c r="M232" s="142"/>
      <c r="N232" s="235" t="s">
        <v>95</v>
      </c>
      <c r="O232" s="236"/>
      <c r="P232" s="236"/>
      <c r="Q232" s="236"/>
      <c r="R232" s="236"/>
      <c r="S232" s="236"/>
      <c r="T232" s="237"/>
      <c r="U232" s="142"/>
      <c r="V232" s="142"/>
      <c r="W232" s="108"/>
      <c r="X232" s="254" t="s">
        <v>95</v>
      </c>
      <c r="Y232" s="254"/>
      <c r="Z232" s="254"/>
      <c r="AA232" s="254"/>
      <c r="AB232" s="254"/>
      <c r="AC232" s="254"/>
      <c r="AD232" s="254"/>
      <c r="AE232" s="254"/>
      <c r="AF232" s="254"/>
      <c r="AG232" s="254"/>
      <c r="AH232" s="254"/>
      <c r="AI232" s="254"/>
      <c r="AJ232" s="254"/>
      <c r="AK232" s="254"/>
      <c r="AL232" s="254"/>
      <c r="AM232" s="254"/>
      <c r="AN232" s="254"/>
      <c r="AO232" s="254"/>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99" t="s">
        <v>95</v>
      </c>
      <c r="Y233" s="199"/>
      <c r="Z233" s="199"/>
      <c r="AA233" s="199"/>
      <c r="AB233" s="199"/>
      <c r="AC233" s="199"/>
      <c r="AD233" s="199"/>
      <c r="AE233" s="199"/>
      <c r="AF233" s="199"/>
      <c r="AG233" s="199"/>
      <c r="AH233" s="199"/>
      <c r="AI233" s="199"/>
      <c r="AJ233" s="199"/>
      <c r="AK233" s="199"/>
      <c r="AL233" s="199"/>
      <c r="AM233" s="199"/>
      <c r="AN233" s="199"/>
      <c r="AO233" s="199"/>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99" t="s">
        <v>95</v>
      </c>
      <c r="Y234" s="199"/>
      <c r="Z234" s="199"/>
      <c r="AA234" s="199"/>
      <c r="AB234" s="199"/>
      <c r="AC234" s="199"/>
      <c r="AD234" s="199"/>
      <c r="AE234" s="199"/>
      <c r="AF234" s="199"/>
      <c r="AG234" s="199"/>
      <c r="AH234" s="199"/>
      <c r="AI234" s="199"/>
      <c r="AJ234" s="199"/>
      <c r="AK234" s="199"/>
      <c r="AL234" s="199"/>
      <c r="AM234" s="199"/>
      <c r="AN234" s="199"/>
      <c r="AO234" s="199"/>
      <c r="AQ234" s="108"/>
      <c r="AR234" s="108"/>
      <c r="AS234" s="108"/>
      <c r="AT234" s="61"/>
    </row>
    <row r="235" spans="2:46" s="101" customFormat="1" ht="18" hidden="1" customHeight="1" thickBot="1" x14ac:dyDescent="0.25">
      <c r="B235" s="101">
        <v>21</v>
      </c>
      <c r="C235" s="129"/>
      <c r="D235" s="130" t="s">
        <v>79</v>
      </c>
      <c r="E235" s="131" t="s">
        <v>37</v>
      </c>
      <c r="F235" s="77"/>
      <c r="G235" s="129"/>
      <c r="H235" s="192"/>
      <c r="I235" s="132"/>
      <c r="J235" s="230" t="s">
        <v>95</v>
      </c>
      <c r="K235" s="231"/>
      <c r="L235" s="232"/>
      <c r="M235" s="134"/>
      <c r="N235" s="235" t="s">
        <v>95</v>
      </c>
      <c r="O235" s="236"/>
      <c r="P235" s="236"/>
      <c r="Q235" s="236"/>
      <c r="R235" s="236"/>
      <c r="S235" s="236"/>
      <c r="T235" s="237"/>
      <c r="U235" s="134"/>
      <c r="V235" s="134"/>
      <c r="W235" s="129"/>
      <c r="X235" s="254" t="s">
        <v>95</v>
      </c>
      <c r="Y235" s="254"/>
      <c r="Z235" s="254"/>
      <c r="AA235" s="254"/>
      <c r="AB235" s="254"/>
      <c r="AC235" s="254"/>
      <c r="AD235" s="254"/>
      <c r="AE235" s="254"/>
      <c r="AF235" s="254"/>
      <c r="AG235" s="254"/>
      <c r="AH235" s="254"/>
      <c r="AI235" s="254"/>
      <c r="AJ235" s="254"/>
      <c r="AK235" s="254"/>
      <c r="AL235" s="254"/>
      <c r="AM235" s="254"/>
      <c r="AN235" s="254"/>
      <c r="AO235" s="254"/>
      <c r="AQ235" s="136">
        <v>0</v>
      </c>
      <c r="AR235" s="108">
        <v>0</v>
      </c>
      <c r="AS235" s="108"/>
      <c r="AT235" s="61"/>
    </row>
    <row r="236" spans="2:46" s="101" customFormat="1" ht="5.0999999999999996" hidden="1" customHeight="1" thickBot="1" x14ac:dyDescent="0.25">
      <c r="C236" s="129"/>
      <c r="D236" s="129"/>
      <c r="E236" s="131"/>
      <c r="F236" s="134"/>
      <c r="G236" s="133"/>
      <c r="H236" s="192"/>
      <c r="I236" s="132"/>
      <c r="J236" s="134"/>
      <c r="K236" s="134"/>
      <c r="L236" s="134"/>
      <c r="M236" s="134"/>
      <c r="N236" s="134"/>
      <c r="O236" s="134"/>
      <c r="P236" s="134"/>
      <c r="Q236" s="134"/>
      <c r="R236" s="134"/>
      <c r="S236" s="134"/>
      <c r="T236" s="134"/>
      <c r="U236" s="134"/>
      <c r="V236" s="134"/>
      <c r="W236" s="129"/>
      <c r="X236" s="199" t="s">
        <v>95</v>
      </c>
      <c r="Y236" s="199"/>
      <c r="Z236" s="199"/>
      <c r="AA236" s="199"/>
      <c r="AB236" s="199"/>
      <c r="AC236" s="199"/>
      <c r="AD236" s="199"/>
      <c r="AE236" s="199"/>
      <c r="AF236" s="199"/>
      <c r="AG236" s="199"/>
      <c r="AH236" s="199"/>
      <c r="AI236" s="199"/>
      <c r="AJ236" s="199"/>
      <c r="AK236" s="199"/>
      <c r="AL236" s="199"/>
      <c r="AM236" s="199"/>
      <c r="AN236" s="199"/>
      <c r="AO236" s="199"/>
      <c r="AP236" s="115"/>
      <c r="AQ236" s="108"/>
      <c r="AR236" s="108"/>
      <c r="AS236" s="108"/>
      <c r="AT236" s="61"/>
    </row>
    <row r="237" spans="2:46" s="101" customFormat="1" ht="18" hidden="1" customHeight="1" thickBot="1" x14ac:dyDescent="0.25">
      <c r="B237" s="101">
        <v>21</v>
      </c>
      <c r="C237" s="129"/>
      <c r="D237" s="129"/>
      <c r="E237" s="131" t="s">
        <v>38</v>
      </c>
      <c r="F237" s="77"/>
      <c r="G237" s="133"/>
      <c r="H237" s="192"/>
      <c r="I237" s="132"/>
      <c r="J237" s="230" t="s">
        <v>95</v>
      </c>
      <c r="K237" s="231"/>
      <c r="L237" s="232"/>
      <c r="M237" s="134"/>
      <c r="N237" s="235" t="s">
        <v>95</v>
      </c>
      <c r="O237" s="236"/>
      <c r="P237" s="236"/>
      <c r="Q237" s="236"/>
      <c r="R237" s="236"/>
      <c r="S237" s="236"/>
      <c r="T237" s="237"/>
      <c r="U237" s="134"/>
      <c r="V237" s="134"/>
      <c r="W237" s="129"/>
      <c r="X237" s="254" t="s">
        <v>95</v>
      </c>
      <c r="Y237" s="254"/>
      <c r="Z237" s="254"/>
      <c r="AA237" s="254"/>
      <c r="AB237" s="254"/>
      <c r="AC237" s="254"/>
      <c r="AD237" s="254"/>
      <c r="AE237" s="254"/>
      <c r="AF237" s="254"/>
      <c r="AG237" s="254"/>
      <c r="AH237" s="254"/>
      <c r="AI237" s="254"/>
      <c r="AJ237" s="254"/>
      <c r="AK237" s="254"/>
      <c r="AL237" s="254"/>
      <c r="AM237" s="254"/>
      <c r="AN237" s="254"/>
      <c r="AO237" s="254"/>
      <c r="AP237" s="115"/>
      <c r="AQ237" s="136">
        <v>0</v>
      </c>
      <c r="AR237" s="108">
        <v>0</v>
      </c>
      <c r="AS237" s="108"/>
      <c r="AT237" s="61"/>
    </row>
    <row r="238" spans="2:46" s="101" customFormat="1" ht="5.0999999999999996" hidden="1" customHeight="1" thickBot="1" x14ac:dyDescent="0.25">
      <c r="C238" s="129"/>
      <c r="D238" s="129"/>
      <c r="E238" s="131"/>
      <c r="F238" s="137"/>
      <c r="G238" s="133"/>
      <c r="H238" s="192"/>
      <c r="I238" s="132"/>
      <c r="J238" s="137"/>
      <c r="K238" s="137"/>
      <c r="L238" s="137"/>
      <c r="M238" s="134"/>
      <c r="N238" s="137"/>
      <c r="O238" s="137"/>
      <c r="P238" s="137"/>
      <c r="Q238" s="134"/>
      <c r="R238" s="137"/>
      <c r="S238" s="137"/>
      <c r="T238" s="137"/>
      <c r="U238" s="134"/>
      <c r="V238" s="134"/>
      <c r="W238" s="129"/>
      <c r="X238" s="199" t="s">
        <v>95</v>
      </c>
      <c r="Y238" s="199"/>
      <c r="Z238" s="199"/>
      <c r="AA238" s="199"/>
      <c r="AB238" s="199"/>
      <c r="AC238" s="199"/>
      <c r="AD238" s="199"/>
      <c r="AE238" s="199"/>
      <c r="AF238" s="199"/>
      <c r="AG238" s="199"/>
      <c r="AH238" s="199"/>
      <c r="AI238" s="199"/>
      <c r="AJ238" s="199"/>
      <c r="AK238" s="199"/>
      <c r="AL238" s="199"/>
      <c r="AM238" s="199"/>
      <c r="AN238" s="199"/>
      <c r="AO238" s="199"/>
      <c r="AP238" s="115"/>
      <c r="AQ238" s="108"/>
      <c r="AR238" s="108"/>
      <c r="AS238" s="108"/>
      <c r="AT238" s="61"/>
    </row>
    <row r="239" spans="2:46" s="101" customFormat="1" ht="18" hidden="1" customHeight="1" thickBot="1" x14ac:dyDescent="0.25">
      <c r="B239" s="101">
        <v>21</v>
      </c>
      <c r="C239" s="129"/>
      <c r="D239" s="129"/>
      <c r="E239" s="131" t="s">
        <v>39</v>
      </c>
      <c r="F239" s="77"/>
      <c r="G239" s="133"/>
      <c r="H239" s="192"/>
      <c r="I239" s="132"/>
      <c r="J239" s="230" t="s">
        <v>95</v>
      </c>
      <c r="K239" s="231"/>
      <c r="L239" s="232"/>
      <c r="M239" s="134"/>
      <c r="N239" s="235" t="s">
        <v>95</v>
      </c>
      <c r="O239" s="236"/>
      <c r="P239" s="236"/>
      <c r="Q239" s="236"/>
      <c r="R239" s="236"/>
      <c r="S239" s="236"/>
      <c r="T239" s="237"/>
      <c r="U239" s="134"/>
      <c r="V239" s="134"/>
      <c r="W239" s="129"/>
      <c r="X239" s="254" t="s">
        <v>95</v>
      </c>
      <c r="Y239" s="254"/>
      <c r="Z239" s="254"/>
      <c r="AA239" s="254"/>
      <c r="AB239" s="254"/>
      <c r="AC239" s="254"/>
      <c r="AD239" s="254"/>
      <c r="AE239" s="254"/>
      <c r="AF239" s="254"/>
      <c r="AG239" s="254"/>
      <c r="AH239" s="254"/>
      <c r="AI239" s="254"/>
      <c r="AJ239" s="254"/>
      <c r="AK239" s="254"/>
      <c r="AL239" s="254"/>
      <c r="AM239" s="254"/>
      <c r="AN239" s="254"/>
      <c r="AO239" s="254"/>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99" t="s">
        <v>95</v>
      </c>
      <c r="Y240" s="199"/>
      <c r="Z240" s="199"/>
      <c r="AA240" s="199"/>
      <c r="AB240" s="199"/>
      <c r="AC240" s="199"/>
      <c r="AD240" s="199"/>
      <c r="AE240" s="199"/>
      <c r="AF240" s="199"/>
      <c r="AG240" s="199"/>
      <c r="AH240" s="199"/>
      <c r="AI240" s="199"/>
      <c r="AJ240" s="199"/>
      <c r="AK240" s="199"/>
      <c r="AL240" s="199"/>
      <c r="AM240" s="199"/>
      <c r="AN240" s="199"/>
      <c r="AO240" s="199"/>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99" t="s">
        <v>95</v>
      </c>
      <c r="Y241" s="199"/>
      <c r="Z241" s="199"/>
      <c r="AA241" s="199"/>
      <c r="AB241" s="199"/>
      <c r="AC241" s="199"/>
      <c r="AD241" s="199"/>
      <c r="AE241" s="199"/>
      <c r="AF241" s="199"/>
      <c r="AG241" s="199"/>
      <c r="AH241" s="199"/>
      <c r="AI241" s="199"/>
      <c r="AJ241" s="199"/>
      <c r="AK241" s="199"/>
      <c r="AL241" s="199"/>
      <c r="AM241" s="199"/>
      <c r="AN241" s="199"/>
      <c r="AO241" s="199"/>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30" t="s">
        <v>95</v>
      </c>
      <c r="K242" s="231"/>
      <c r="L242" s="232"/>
      <c r="M242" s="142"/>
      <c r="N242" s="235" t="s">
        <v>95</v>
      </c>
      <c r="O242" s="236"/>
      <c r="P242" s="236"/>
      <c r="Q242" s="236"/>
      <c r="R242" s="236"/>
      <c r="S242" s="236"/>
      <c r="T242" s="237"/>
      <c r="U242" s="142"/>
      <c r="V242" s="142"/>
      <c r="W242" s="108"/>
      <c r="X242" s="254" t="s">
        <v>95</v>
      </c>
      <c r="Y242" s="254"/>
      <c r="Z242" s="254"/>
      <c r="AA242" s="254"/>
      <c r="AB242" s="254"/>
      <c r="AC242" s="254"/>
      <c r="AD242" s="254"/>
      <c r="AE242" s="254"/>
      <c r="AF242" s="254"/>
      <c r="AG242" s="254"/>
      <c r="AH242" s="254"/>
      <c r="AI242" s="254"/>
      <c r="AJ242" s="254"/>
      <c r="AK242" s="254"/>
      <c r="AL242" s="254"/>
      <c r="AM242" s="254"/>
      <c r="AN242" s="254"/>
      <c r="AO242" s="254"/>
      <c r="AQ242" s="136">
        <v>0</v>
      </c>
      <c r="AR242" s="108">
        <v>0</v>
      </c>
      <c r="AS242" s="108"/>
      <c r="AT242" s="61"/>
    </row>
    <row r="243" spans="2:46" s="101" customFormat="1" ht="5.0999999999999996"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99" t="s">
        <v>95</v>
      </c>
      <c r="Y243" s="199"/>
      <c r="Z243" s="199"/>
      <c r="AA243" s="199"/>
      <c r="AB243" s="199"/>
      <c r="AC243" s="199"/>
      <c r="AD243" s="199"/>
      <c r="AE243" s="199"/>
      <c r="AF243" s="199"/>
      <c r="AG243" s="199"/>
      <c r="AH243" s="199"/>
      <c r="AI243" s="199"/>
      <c r="AJ243" s="199"/>
      <c r="AK243" s="199"/>
      <c r="AL243" s="199"/>
      <c r="AM243" s="199"/>
      <c r="AN243" s="199"/>
      <c r="AO243" s="199"/>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30" t="s">
        <v>95</v>
      </c>
      <c r="K244" s="231"/>
      <c r="L244" s="232"/>
      <c r="M244" s="142"/>
      <c r="N244" s="235" t="s">
        <v>95</v>
      </c>
      <c r="O244" s="236"/>
      <c r="P244" s="236"/>
      <c r="Q244" s="236"/>
      <c r="R244" s="236"/>
      <c r="S244" s="236"/>
      <c r="T244" s="237"/>
      <c r="U244" s="142"/>
      <c r="V244" s="142"/>
      <c r="W244" s="108"/>
      <c r="X244" s="254" t="s">
        <v>95</v>
      </c>
      <c r="Y244" s="254"/>
      <c r="Z244" s="254"/>
      <c r="AA244" s="254"/>
      <c r="AB244" s="254"/>
      <c r="AC244" s="254"/>
      <c r="AD244" s="254"/>
      <c r="AE244" s="254"/>
      <c r="AF244" s="254"/>
      <c r="AG244" s="254"/>
      <c r="AH244" s="254"/>
      <c r="AI244" s="254"/>
      <c r="AJ244" s="254"/>
      <c r="AK244" s="254"/>
      <c r="AL244" s="254"/>
      <c r="AM244" s="254"/>
      <c r="AN244" s="254"/>
      <c r="AO244" s="254"/>
      <c r="AP244" s="115"/>
      <c r="AQ244" s="136">
        <v>0</v>
      </c>
      <c r="AR244" s="108">
        <v>0</v>
      </c>
      <c r="AS244" s="108"/>
      <c r="AT244" s="61"/>
    </row>
    <row r="245" spans="2:46" s="101" customFormat="1" ht="5.0999999999999996"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99" t="s">
        <v>95</v>
      </c>
      <c r="Y245" s="199"/>
      <c r="Z245" s="199"/>
      <c r="AA245" s="199"/>
      <c r="AB245" s="199"/>
      <c r="AC245" s="199"/>
      <c r="AD245" s="199"/>
      <c r="AE245" s="199"/>
      <c r="AF245" s="199"/>
      <c r="AG245" s="199"/>
      <c r="AH245" s="199"/>
      <c r="AI245" s="199"/>
      <c r="AJ245" s="199"/>
      <c r="AK245" s="199"/>
      <c r="AL245" s="199"/>
      <c r="AM245" s="199"/>
      <c r="AN245" s="199"/>
      <c r="AO245" s="199"/>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30" t="s">
        <v>95</v>
      </c>
      <c r="K246" s="231"/>
      <c r="L246" s="232"/>
      <c r="M246" s="142"/>
      <c r="N246" s="235" t="s">
        <v>95</v>
      </c>
      <c r="O246" s="236"/>
      <c r="P246" s="236"/>
      <c r="Q246" s="236"/>
      <c r="R246" s="236"/>
      <c r="S246" s="236"/>
      <c r="T246" s="237"/>
      <c r="U246" s="142"/>
      <c r="V246" s="142"/>
      <c r="W246" s="108"/>
      <c r="X246" s="254" t="s">
        <v>95</v>
      </c>
      <c r="Y246" s="254"/>
      <c r="Z246" s="254"/>
      <c r="AA246" s="254"/>
      <c r="AB246" s="254"/>
      <c r="AC246" s="254"/>
      <c r="AD246" s="254"/>
      <c r="AE246" s="254"/>
      <c r="AF246" s="254"/>
      <c r="AG246" s="254"/>
      <c r="AH246" s="254"/>
      <c r="AI246" s="254"/>
      <c r="AJ246" s="254"/>
      <c r="AK246" s="254"/>
      <c r="AL246" s="254"/>
      <c r="AM246" s="254"/>
      <c r="AN246" s="254"/>
      <c r="AO246" s="254"/>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99" t="s">
        <v>95</v>
      </c>
      <c r="Y247" s="199"/>
      <c r="Z247" s="199"/>
      <c r="AA247" s="199"/>
      <c r="AB247" s="199"/>
      <c r="AC247" s="199"/>
      <c r="AD247" s="199"/>
      <c r="AE247" s="199"/>
      <c r="AF247" s="199"/>
      <c r="AG247" s="199"/>
      <c r="AH247" s="199"/>
      <c r="AI247" s="199"/>
      <c r="AJ247" s="199"/>
      <c r="AK247" s="199"/>
      <c r="AL247" s="199"/>
      <c r="AM247" s="199"/>
      <c r="AN247" s="199"/>
      <c r="AO247" s="199"/>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99" t="s">
        <v>95</v>
      </c>
      <c r="Y248" s="199"/>
      <c r="Z248" s="199"/>
      <c r="AA248" s="199"/>
      <c r="AB248" s="199"/>
      <c r="AC248" s="199"/>
      <c r="AD248" s="199"/>
      <c r="AE248" s="199"/>
      <c r="AF248" s="199"/>
      <c r="AG248" s="199"/>
      <c r="AH248" s="199"/>
      <c r="AI248" s="199"/>
      <c r="AJ248" s="199"/>
      <c r="AK248" s="199"/>
      <c r="AL248" s="199"/>
      <c r="AM248" s="199"/>
      <c r="AN248" s="199"/>
      <c r="AO248" s="199"/>
      <c r="AQ248" s="108"/>
      <c r="AR248" s="108"/>
      <c r="AS248" s="108"/>
      <c r="AT248" s="61"/>
    </row>
    <row r="249" spans="2:46" s="101" customFormat="1" ht="18" hidden="1" customHeight="1" thickBot="1" x14ac:dyDescent="0.25">
      <c r="B249" s="101">
        <v>23</v>
      </c>
      <c r="C249" s="129"/>
      <c r="D249" s="130" t="s">
        <v>81</v>
      </c>
      <c r="E249" s="131" t="s">
        <v>37</v>
      </c>
      <c r="F249" s="77"/>
      <c r="G249" s="129"/>
      <c r="H249" s="192"/>
      <c r="I249" s="132"/>
      <c r="J249" s="230" t="s">
        <v>95</v>
      </c>
      <c r="K249" s="231"/>
      <c r="L249" s="232"/>
      <c r="M249" s="134"/>
      <c r="N249" s="235" t="s">
        <v>95</v>
      </c>
      <c r="O249" s="236"/>
      <c r="P249" s="236"/>
      <c r="Q249" s="236"/>
      <c r="R249" s="236"/>
      <c r="S249" s="236"/>
      <c r="T249" s="237"/>
      <c r="U249" s="134"/>
      <c r="V249" s="134"/>
      <c r="W249" s="129"/>
      <c r="X249" s="254" t="s">
        <v>95</v>
      </c>
      <c r="Y249" s="254"/>
      <c r="Z249" s="254"/>
      <c r="AA249" s="254"/>
      <c r="AB249" s="254"/>
      <c r="AC249" s="254"/>
      <c r="AD249" s="254"/>
      <c r="AE249" s="254"/>
      <c r="AF249" s="254"/>
      <c r="AG249" s="254"/>
      <c r="AH249" s="254"/>
      <c r="AI249" s="254"/>
      <c r="AJ249" s="254"/>
      <c r="AK249" s="254"/>
      <c r="AL249" s="254"/>
      <c r="AM249" s="254"/>
      <c r="AN249" s="254"/>
      <c r="AO249" s="254"/>
      <c r="AQ249" s="136">
        <v>0</v>
      </c>
      <c r="AR249" s="108">
        <v>0</v>
      </c>
      <c r="AS249" s="108"/>
      <c r="AT249" s="61"/>
    </row>
    <row r="250" spans="2:46" s="101" customFormat="1" ht="5.0999999999999996" hidden="1" customHeight="1" thickBot="1" x14ac:dyDescent="0.25">
      <c r="C250" s="129"/>
      <c r="D250" s="129"/>
      <c r="E250" s="133"/>
      <c r="F250" s="134"/>
      <c r="G250" s="133"/>
      <c r="H250" s="192"/>
      <c r="I250" s="132"/>
      <c r="J250" s="134"/>
      <c r="K250" s="134"/>
      <c r="L250" s="134"/>
      <c r="M250" s="134"/>
      <c r="N250" s="134"/>
      <c r="O250" s="134"/>
      <c r="P250" s="134"/>
      <c r="Q250" s="134"/>
      <c r="R250" s="134"/>
      <c r="S250" s="134"/>
      <c r="T250" s="134"/>
      <c r="U250" s="134"/>
      <c r="V250" s="134"/>
      <c r="W250" s="129"/>
      <c r="X250" s="199" t="s">
        <v>95</v>
      </c>
      <c r="Y250" s="199"/>
      <c r="Z250" s="199"/>
      <c r="AA250" s="199"/>
      <c r="AB250" s="199"/>
      <c r="AC250" s="199"/>
      <c r="AD250" s="199"/>
      <c r="AE250" s="199"/>
      <c r="AF250" s="199"/>
      <c r="AG250" s="199"/>
      <c r="AH250" s="199"/>
      <c r="AI250" s="199"/>
      <c r="AJ250" s="199"/>
      <c r="AK250" s="199"/>
      <c r="AL250" s="199"/>
      <c r="AM250" s="199"/>
      <c r="AN250" s="199"/>
      <c r="AO250" s="199"/>
      <c r="AP250" s="115"/>
      <c r="AQ250" s="108"/>
      <c r="AR250" s="108"/>
      <c r="AS250" s="108"/>
      <c r="AT250" s="61"/>
    </row>
    <row r="251" spans="2:46" s="101" customFormat="1" ht="18" hidden="1" customHeight="1" thickBot="1" x14ac:dyDescent="0.25">
      <c r="B251" s="101">
        <v>23</v>
      </c>
      <c r="C251" s="129"/>
      <c r="D251" s="129"/>
      <c r="E251" s="131" t="s">
        <v>38</v>
      </c>
      <c r="F251" s="77"/>
      <c r="G251" s="133"/>
      <c r="H251" s="192"/>
      <c r="I251" s="132"/>
      <c r="J251" s="230" t="s">
        <v>95</v>
      </c>
      <c r="K251" s="231"/>
      <c r="L251" s="232"/>
      <c r="M251" s="134"/>
      <c r="N251" s="235" t="s">
        <v>95</v>
      </c>
      <c r="O251" s="236"/>
      <c r="P251" s="236"/>
      <c r="Q251" s="236"/>
      <c r="R251" s="236"/>
      <c r="S251" s="236"/>
      <c r="T251" s="237"/>
      <c r="U251" s="134"/>
      <c r="V251" s="134"/>
      <c r="W251" s="129"/>
      <c r="X251" s="254" t="s">
        <v>95</v>
      </c>
      <c r="Y251" s="254"/>
      <c r="Z251" s="254"/>
      <c r="AA251" s="254"/>
      <c r="AB251" s="254"/>
      <c r="AC251" s="254"/>
      <c r="AD251" s="254"/>
      <c r="AE251" s="254"/>
      <c r="AF251" s="254"/>
      <c r="AG251" s="254"/>
      <c r="AH251" s="254"/>
      <c r="AI251" s="254"/>
      <c r="AJ251" s="254"/>
      <c r="AK251" s="254"/>
      <c r="AL251" s="254"/>
      <c r="AM251" s="254"/>
      <c r="AN251" s="254"/>
      <c r="AO251" s="254"/>
      <c r="AP251" s="115"/>
      <c r="AQ251" s="136">
        <v>0</v>
      </c>
      <c r="AR251" s="108">
        <v>0</v>
      </c>
      <c r="AS251" s="108"/>
      <c r="AT251" s="61"/>
    </row>
    <row r="252" spans="2:46" s="101" customFormat="1" ht="5.0999999999999996" hidden="1" customHeight="1" thickBot="1" x14ac:dyDescent="0.25">
      <c r="C252" s="129"/>
      <c r="D252" s="129"/>
      <c r="E252" s="131"/>
      <c r="F252" s="137"/>
      <c r="G252" s="133"/>
      <c r="H252" s="192"/>
      <c r="I252" s="132"/>
      <c r="J252" s="137"/>
      <c r="K252" s="137"/>
      <c r="L252" s="137"/>
      <c r="M252" s="134"/>
      <c r="N252" s="137"/>
      <c r="O252" s="137"/>
      <c r="P252" s="137"/>
      <c r="Q252" s="134"/>
      <c r="R252" s="137"/>
      <c r="S252" s="137"/>
      <c r="T252" s="137"/>
      <c r="U252" s="134"/>
      <c r="V252" s="134"/>
      <c r="W252" s="129"/>
      <c r="X252" s="199" t="s">
        <v>95</v>
      </c>
      <c r="Y252" s="199"/>
      <c r="Z252" s="199"/>
      <c r="AA252" s="199"/>
      <c r="AB252" s="199"/>
      <c r="AC252" s="199"/>
      <c r="AD252" s="199"/>
      <c r="AE252" s="199"/>
      <c r="AF252" s="199"/>
      <c r="AG252" s="199"/>
      <c r="AH252" s="199"/>
      <c r="AI252" s="199"/>
      <c r="AJ252" s="199"/>
      <c r="AK252" s="199"/>
      <c r="AL252" s="199"/>
      <c r="AM252" s="199"/>
      <c r="AN252" s="199"/>
      <c r="AO252" s="199"/>
      <c r="AP252" s="115"/>
      <c r="AQ252" s="108"/>
      <c r="AR252" s="108"/>
      <c r="AS252" s="108"/>
      <c r="AT252" s="61"/>
    </row>
    <row r="253" spans="2:46" s="101" customFormat="1" ht="18" hidden="1" customHeight="1" thickBot="1" x14ac:dyDescent="0.25">
      <c r="B253" s="101">
        <v>23</v>
      </c>
      <c r="C253" s="129"/>
      <c r="D253" s="129"/>
      <c r="E253" s="131" t="s">
        <v>39</v>
      </c>
      <c r="F253" s="77"/>
      <c r="G253" s="133"/>
      <c r="H253" s="192"/>
      <c r="I253" s="132"/>
      <c r="J253" s="230" t="s">
        <v>95</v>
      </c>
      <c r="K253" s="231"/>
      <c r="L253" s="232"/>
      <c r="M253" s="134"/>
      <c r="N253" s="235" t="s">
        <v>95</v>
      </c>
      <c r="O253" s="236"/>
      <c r="P253" s="236"/>
      <c r="Q253" s="236"/>
      <c r="R253" s="236"/>
      <c r="S253" s="236"/>
      <c r="T253" s="237"/>
      <c r="U253" s="134"/>
      <c r="V253" s="134"/>
      <c r="W253" s="129"/>
      <c r="X253" s="254" t="s">
        <v>95</v>
      </c>
      <c r="Y253" s="254"/>
      <c r="Z253" s="254"/>
      <c r="AA253" s="254"/>
      <c r="AB253" s="254"/>
      <c r="AC253" s="254"/>
      <c r="AD253" s="254"/>
      <c r="AE253" s="254"/>
      <c r="AF253" s="254"/>
      <c r="AG253" s="254"/>
      <c r="AH253" s="254"/>
      <c r="AI253" s="254"/>
      <c r="AJ253" s="254"/>
      <c r="AK253" s="254"/>
      <c r="AL253" s="254"/>
      <c r="AM253" s="254"/>
      <c r="AN253" s="254"/>
      <c r="AO253" s="254"/>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99" t="s">
        <v>95</v>
      </c>
      <c r="Y254" s="199"/>
      <c r="Z254" s="199"/>
      <c r="AA254" s="199"/>
      <c r="AB254" s="199"/>
      <c r="AC254" s="199"/>
      <c r="AD254" s="199"/>
      <c r="AE254" s="199"/>
      <c r="AF254" s="199"/>
      <c r="AG254" s="199"/>
      <c r="AH254" s="199"/>
      <c r="AI254" s="199"/>
      <c r="AJ254" s="199"/>
      <c r="AK254" s="199"/>
      <c r="AL254" s="199"/>
      <c r="AM254" s="199"/>
      <c r="AN254" s="199"/>
      <c r="AO254" s="199"/>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99" t="s">
        <v>95</v>
      </c>
      <c r="Y255" s="199"/>
      <c r="Z255" s="199"/>
      <c r="AA255" s="199"/>
      <c r="AB255" s="199"/>
      <c r="AC255" s="199"/>
      <c r="AD255" s="199"/>
      <c r="AE255" s="199"/>
      <c r="AF255" s="199"/>
      <c r="AG255" s="199"/>
      <c r="AH255" s="199"/>
      <c r="AI255" s="199"/>
      <c r="AJ255" s="199"/>
      <c r="AK255" s="199"/>
      <c r="AL255" s="199"/>
      <c r="AM255" s="199"/>
      <c r="AN255" s="199"/>
      <c r="AO255" s="199"/>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30" t="s">
        <v>95</v>
      </c>
      <c r="K256" s="231"/>
      <c r="L256" s="232"/>
      <c r="M256" s="142"/>
      <c r="N256" s="235" t="s">
        <v>95</v>
      </c>
      <c r="O256" s="236"/>
      <c r="P256" s="236"/>
      <c r="Q256" s="236"/>
      <c r="R256" s="236"/>
      <c r="S256" s="236"/>
      <c r="T256" s="237"/>
      <c r="U256" s="142"/>
      <c r="V256" s="142"/>
      <c r="W256" s="108"/>
      <c r="X256" s="254" t="s">
        <v>95</v>
      </c>
      <c r="Y256" s="254"/>
      <c r="Z256" s="254"/>
      <c r="AA256" s="254"/>
      <c r="AB256" s="254"/>
      <c r="AC256" s="254"/>
      <c r="AD256" s="254"/>
      <c r="AE256" s="254"/>
      <c r="AF256" s="254"/>
      <c r="AG256" s="254"/>
      <c r="AH256" s="254"/>
      <c r="AI256" s="254"/>
      <c r="AJ256" s="254"/>
      <c r="AK256" s="254"/>
      <c r="AL256" s="254"/>
      <c r="AM256" s="254"/>
      <c r="AN256" s="254"/>
      <c r="AO256" s="254"/>
      <c r="AQ256" s="136">
        <v>0</v>
      </c>
      <c r="AR256" s="108">
        <v>0</v>
      </c>
      <c r="AS256" s="108"/>
      <c r="AT256" s="61"/>
    </row>
    <row r="257" spans="2:46" s="101" customFormat="1" ht="5.0999999999999996"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99" t="s">
        <v>95</v>
      </c>
      <c r="Y257" s="199"/>
      <c r="Z257" s="199"/>
      <c r="AA257" s="199"/>
      <c r="AB257" s="199"/>
      <c r="AC257" s="199"/>
      <c r="AD257" s="199"/>
      <c r="AE257" s="199"/>
      <c r="AF257" s="199"/>
      <c r="AG257" s="199"/>
      <c r="AH257" s="199"/>
      <c r="AI257" s="199"/>
      <c r="AJ257" s="199"/>
      <c r="AK257" s="199"/>
      <c r="AL257" s="199"/>
      <c r="AM257" s="199"/>
      <c r="AN257" s="199"/>
      <c r="AO257" s="199"/>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30" t="s">
        <v>95</v>
      </c>
      <c r="K258" s="231"/>
      <c r="L258" s="232"/>
      <c r="M258" s="142"/>
      <c r="N258" s="235" t="s">
        <v>95</v>
      </c>
      <c r="O258" s="236"/>
      <c r="P258" s="236"/>
      <c r="Q258" s="236"/>
      <c r="R258" s="236"/>
      <c r="S258" s="236"/>
      <c r="T258" s="237"/>
      <c r="U258" s="142"/>
      <c r="V258" s="142"/>
      <c r="W258" s="108"/>
      <c r="X258" s="254" t="s">
        <v>95</v>
      </c>
      <c r="Y258" s="254"/>
      <c r="Z258" s="254"/>
      <c r="AA258" s="254"/>
      <c r="AB258" s="254"/>
      <c r="AC258" s="254"/>
      <c r="AD258" s="254"/>
      <c r="AE258" s="254"/>
      <c r="AF258" s="254"/>
      <c r="AG258" s="254"/>
      <c r="AH258" s="254"/>
      <c r="AI258" s="254"/>
      <c r="AJ258" s="254"/>
      <c r="AK258" s="254"/>
      <c r="AL258" s="254"/>
      <c r="AM258" s="254"/>
      <c r="AN258" s="254"/>
      <c r="AO258" s="254"/>
      <c r="AP258" s="115"/>
      <c r="AQ258" s="136">
        <v>0</v>
      </c>
      <c r="AR258" s="108">
        <v>0</v>
      </c>
      <c r="AS258" s="108"/>
      <c r="AT258" s="61"/>
    </row>
    <row r="259" spans="2:46" s="101" customFormat="1" ht="5.0999999999999996"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99" t="s">
        <v>95</v>
      </c>
      <c r="Y259" s="199"/>
      <c r="Z259" s="199"/>
      <c r="AA259" s="199"/>
      <c r="AB259" s="199"/>
      <c r="AC259" s="199"/>
      <c r="AD259" s="199"/>
      <c r="AE259" s="199"/>
      <c r="AF259" s="199"/>
      <c r="AG259" s="199"/>
      <c r="AH259" s="199"/>
      <c r="AI259" s="199"/>
      <c r="AJ259" s="199"/>
      <c r="AK259" s="199"/>
      <c r="AL259" s="199"/>
      <c r="AM259" s="199"/>
      <c r="AN259" s="199"/>
      <c r="AO259" s="199"/>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30" t="s">
        <v>95</v>
      </c>
      <c r="K260" s="231"/>
      <c r="L260" s="232"/>
      <c r="M260" s="142"/>
      <c r="N260" s="235" t="s">
        <v>95</v>
      </c>
      <c r="O260" s="236"/>
      <c r="P260" s="236"/>
      <c r="Q260" s="236"/>
      <c r="R260" s="236"/>
      <c r="S260" s="236"/>
      <c r="T260" s="237"/>
      <c r="U260" s="142"/>
      <c r="V260" s="142"/>
      <c r="W260" s="108"/>
      <c r="X260" s="254" t="s">
        <v>95</v>
      </c>
      <c r="Y260" s="254"/>
      <c r="Z260" s="254"/>
      <c r="AA260" s="254"/>
      <c r="AB260" s="254"/>
      <c r="AC260" s="254"/>
      <c r="AD260" s="254"/>
      <c r="AE260" s="254"/>
      <c r="AF260" s="254"/>
      <c r="AG260" s="254"/>
      <c r="AH260" s="254"/>
      <c r="AI260" s="254"/>
      <c r="AJ260" s="254"/>
      <c r="AK260" s="254"/>
      <c r="AL260" s="254"/>
      <c r="AM260" s="254"/>
      <c r="AN260" s="254"/>
      <c r="AO260" s="254"/>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99" t="s">
        <v>95</v>
      </c>
      <c r="Y261" s="199"/>
      <c r="Z261" s="199"/>
      <c r="AA261" s="199"/>
      <c r="AB261" s="199"/>
      <c r="AC261" s="199"/>
      <c r="AD261" s="199"/>
      <c r="AE261" s="199"/>
      <c r="AF261" s="199"/>
      <c r="AG261" s="199"/>
      <c r="AH261" s="199"/>
      <c r="AI261" s="199"/>
      <c r="AJ261" s="199"/>
      <c r="AK261" s="199"/>
      <c r="AL261" s="199"/>
      <c r="AM261" s="199"/>
      <c r="AN261" s="199"/>
      <c r="AO261" s="199"/>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99" t="s">
        <v>95</v>
      </c>
      <c r="Y262" s="199"/>
      <c r="Z262" s="199"/>
      <c r="AA262" s="199"/>
      <c r="AB262" s="199"/>
      <c r="AC262" s="199"/>
      <c r="AD262" s="199"/>
      <c r="AE262" s="199"/>
      <c r="AF262" s="199"/>
      <c r="AG262" s="199"/>
      <c r="AH262" s="199"/>
      <c r="AI262" s="199"/>
      <c r="AJ262" s="199"/>
      <c r="AK262" s="199"/>
      <c r="AL262" s="199"/>
      <c r="AM262" s="199"/>
      <c r="AN262" s="199"/>
      <c r="AO262" s="199"/>
      <c r="AQ262" s="108"/>
      <c r="AR262" s="108"/>
      <c r="AS262" s="108"/>
      <c r="AT262" s="61"/>
    </row>
    <row r="263" spans="2:46" s="101" customFormat="1" ht="18" hidden="1" customHeight="1" thickBot="1" x14ac:dyDescent="0.25">
      <c r="B263" s="101">
        <v>25</v>
      </c>
      <c r="C263" s="129"/>
      <c r="D263" s="130" t="s">
        <v>83</v>
      </c>
      <c r="E263" s="131" t="s">
        <v>37</v>
      </c>
      <c r="F263" s="77"/>
      <c r="G263" s="129"/>
      <c r="H263" s="192"/>
      <c r="I263" s="132"/>
      <c r="J263" s="230" t="s">
        <v>95</v>
      </c>
      <c r="K263" s="231"/>
      <c r="L263" s="232"/>
      <c r="M263" s="134"/>
      <c r="N263" s="235" t="s">
        <v>95</v>
      </c>
      <c r="O263" s="236"/>
      <c r="P263" s="236"/>
      <c r="Q263" s="236"/>
      <c r="R263" s="236"/>
      <c r="S263" s="236"/>
      <c r="T263" s="237"/>
      <c r="U263" s="134"/>
      <c r="V263" s="134"/>
      <c r="W263" s="129"/>
      <c r="X263" s="254" t="s">
        <v>95</v>
      </c>
      <c r="Y263" s="254"/>
      <c r="Z263" s="254"/>
      <c r="AA263" s="254"/>
      <c r="AB263" s="254"/>
      <c r="AC263" s="254"/>
      <c r="AD263" s="254"/>
      <c r="AE263" s="254"/>
      <c r="AF263" s="254"/>
      <c r="AG263" s="254"/>
      <c r="AH263" s="254"/>
      <c r="AI263" s="254"/>
      <c r="AJ263" s="254"/>
      <c r="AK263" s="254"/>
      <c r="AL263" s="254"/>
      <c r="AM263" s="254"/>
      <c r="AN263" s="254"/>
      <c r="AO263" s="254"/>
      <c r="AQ263" s="136">
        <v>0</v>
      </c>
      <c r="AR263" s="108">
        <v>0</v>
      </c>
      <c r="AS263" s="108"/>
      <c r="AT263" s="61"/>
    </row>
    <row r="264" spans="2:46" s="101" customFormat="1" ht="5.0999999999999996" hidden="1" customHeight="1" thickBot="1" x14ac:dyDescent="0.25">
      <c r="C264" s="129"/>
      <c r="D264" s="129"/>
      <c r="E264" s="131"/>
      <c r="F264" s="134"/>
      <c r="G264" s="133"/>
      <c r="H264" s="192"/>
      <c r="I264" s="132"/>
      <c r="J264" s="134"/>
      <c r="K264" s="134"/>
      <c r="L264" s="134"/>
      <c r="M264" s="134"/>
      <c r="N264" s="134"/>
      <c r="O264" s="134"/>
      <c r="P264" s="134"/>
      <c r="Q264" s="134"/>
      <c r="R264" s="134"/>
      <c r="S264" s="134"/>
      <c r="T264" s="134"/>
      <c r="U264" s="134"/>
      <c r="V264" s="134"/>
      <c r="W264" s="129"/>
      <c r="X264" s="199" t="s">
        <v>95</v>
      </c>
      <c r="Y264" s="199"/>
      <c r="Z264" s="199"/>
      <c r="AA264" s="199"/>
      <c r="AB264" s="199"/>
      <c r="AC264" s="199"/>
      <c r="AD264" s="199"/>
      <c r="AE264" s="199"/>
      <c r="AF264" s="199"/>
      <c r="AG264" s="199"/>
      <c r="AH264" s="199"/>
      <c r="AI264" s="199"/>
      <c r="AJ264" s="199"/>
      <c r="AK264" s="199"/>
      <c r="AL264" s="199"/>
      <c r="AM264" s="199"/>
      <c r="AN264" s="199"/>
      <c r="AO264" s="199"/>
      <c r="AP264" s="115"/>
      <c r="AQ264" s="108"/>
      <c r="AR264" s="108"/>
      <c r="AS264" s="108"/>
      <c r="AT264" s="61"/>
    </row>
    <row r="265" spans="2:46" s="101" customFormat="1" ht="18" hidden="1" customHeight="1" thickBot="1" x14ac:dyDescent="0.25">
      <c r="B265" s="101">
        <v>25</v>
      </c>
      <c r="C265" s="129"/>
      <c r="D265" s="129"/>
      <c r="E265" s="131" t="s">
        <v>38</v>
      </c>
      <c r="F265" s="77"/>
      <c r="G265" s="133"/>
      <c r="H265" s="192"/>
      <c r="I265" s="132"/>
      <c r="J265" s="230" t="s">
        <v>95</v>
      </c>
      <c r="K265" s="231"/>
      <c r="L265" s="232"/>
      <c r="M265" s="134"/>
      <c r="N265" s="235" t="s">
        <v>95</v>
      </c>
      <c r="O265" s="236"/>
      <c r="P265" s="236"/>
      <c r="Q265" s="236"/>
      <c r="R265" s="236"/>
      <c r="S265" s="236"/>
      <c r="T265" s="237"/>
      <c r="U265" s="134"/>
      <c r="V265" s="134"/>
      <c r="W265" s="129"/>
      <c r="X265" s="254" t="s">
        <v>95</v>
      </c>
      <c r="Y265" s="254"/>
      <c r="Z265" s="254"/>
      <c r="AA265" s="254"/>
      <c r="AB265" s="254"/>
      <c r="AC265" s="254"/>
      <c r="AD265" s="254"/>
      <c r="AE265" s="254"/>
      <c r="AF265" s="254"/>
      <c r="AG265" s="254"/>
      <c r="AH265" s="254"/>
      <c r="AI265" s="254"/>
      <c r="AJ265" s="254"/>
      <c r="AK265" s="254"/>
      <c r="AL265" s="254"/>
      <c r="AM265" s="254"/>
      <c r="AN265" s="254"/>
      <c r="AO265" s="254"/>
      <c r="AP265" s="115"/>
      <c r="AQ265" s="136">
        <v>0</v>
      </c>
      <c r="AR265" s="108">
        <v>0</v>
      </c>
      <c r="AS265" s="108"/>
      <c r="AT265" s="61"/>
    </row>
    <row r="266" spans="2:46" s="101" customFormat="1" ht="5.0999999999999996" hidden="1" customHeight="1" thickBot="1" x14ac:dyDescent="0.25">
      <c r="C266" s="129"/>
      <c r="D266" s="129"/>
      <c r="E266" s="131"/>
      <c r="F266" s="137"/>
      <c r="G266" s="133"/>
      <c r="H266" s="192"/>
      <c r="I266" s="132"/>
      <c r="J266" s="137"/>
      <c r="K266" s="137"/>
      <c r="L266" s="137"/>
      <c r="M266" s="134"/>
      <c r="N266" s="137"/>
      <c r="O266" s="137"/>
      <c r="P266" s="137"/>
      <c r="Q266" s="134"/>
      <c r="R266" s="137"/>
      <c r="S266" s="137"/>
      <c r="T266" s="137"/>
      <c r="U266" s="134"/>
      <c r="V266" s="134"/>
      <c r="W266" s="129"/>
      <c r="X266" s="199" t="s">
        <v>95</v>
      </c>
      <c r="Y266" s="199"/>
      <c r="Z266" s="199"/>
      <c r="AA266" s="199"/>
      <c r="AB266" s="199"/>
      <c r="AC266" s="199"/>
      <c r="AD266" s="199"/>
      <c r="AE266" s="199"/>
      <c r="AF266" s="199"/>
      <c r="AG266" s="199"/>
      <c r="AH266" s="199"/>
      <c r="AI266" s="199"/>
      <c r="AJ266" s="199"/>
      <c r="AK266" s="199"/>
      <c r="AL266" s="199"/>
      <c r="AM266" s="199"/>
      <c r="AN266" s="199"/>
      <c r="AO266" s="199"/>
      <c r="AP266" s="115"/>
      <c r="AQ266" s="108"/>
      <c r="AR266" s="108"/>
      <c r="AS266" s="108"/>
      <c r="AT266" s="61"/>
    </row>
    <row r="267" spans="2:46" s="101" customFormat="1" ht="18" hidden="1" customHeight="1" thickBot="1" x14ac:dyDescent="0.25">
      <c r="B267" s="101">
        <v>25</v>
      </c>
      <c r="C267" s="129"/>
      <c r="D267" s="129"/>
      <c r="E267" s="131" t="s">
        <v>39</v>
      </c>
      <c r="F267" s="77"/>
      <c r="G267" s="133"/>
      <c r="H267" s="192"/>
      <c r="I267" s="132"/>
      <c r="J267" s="230" t="s">
        <v>95</v>
      </c>
      <c r="K267" s="231"/>
      <c r="L267" s="232"/>
      <c r="M267" s="134"/>
      <c r="N267" s="235" t="s">
        <v>95</v>
      </c>
      <c r="O267" s="236"/>
      <c r="P267" s="236"/>
      <c r="Q267" s="236"/>
      <c r="R267" s="236"/>
      <c r="S267" s="236"/>
      <c r="T267" s="237"/>
      <c r="U267" s="134"/>
      <c r="V267" s="134"/>
      <c r="W267" s="129"/>
      <c r="X267" s="254" t="s">
        <v>95</v>
      </c>
      <c r="Y267" s="254"/>
      <c r="Z267" s="254"/>
      <c r="AA267" s="254"/>
      <c r="AB267" s="254"/>
      <c r="AC267" s="254"/>
      <c r="AD267" s="254"/>
      <c r="AE267" s="254"/>
      <c r="AF267" s="254"/>
      <c r="AG267" s="254"/>
      <c r="AH267" s="254"/>
      <c r="AI267" s="254"/>
      <c r="AJ267" s="254"/>
      <c r="AK267" s="254"/>
      <c r="AL267" s="254"/>
      <c r="AM267" s="254"/>
      <c r="AN267" s="254"/>
      <c r="AO267" s="254"/>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99" t="s">
        <v>95</v>
      </c>
      <c r="Y268" s="199"/>
      <c r="Z268" s="199"/>
      <c r="AA268" s="199"/>
      <c r="AB268" s="199"/>
      <c r="AC268" s="199"/>
      <c r="AD268" s="199"/>
      <c r="AE268" s="199"/>
      <c r="AF268" s="199"/>
      <c r="AG268" s="199"/>
      <c r="AH268" s="199"/>
      <c r="AI268" s="199"/>
      <c r="AJ268" s="199"/>
      <c r="AK268" s="199"/>
      <c r="AL268" s="199"/>
      <c r="AM268" s="199"/>
      <c r="AN268" s="199"/>
      <c r="AO268" s="199"/>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99" t="s">
        <v>95</v>
      </c>
      <c r="Y269" s="199"/>
      <c r="Z269" s="199"/>
      <c r="AA269" s="199"/>
      <c r="AB269" s="199"/>
      <c r="AC269" s="199"/>
      <c r="AD269" s="199"/>
      <c r="AE269" s="199"/>
      <c r="AF269" s="199"/>
      <c r="AG269" s="199"/>
      <c r="AH269" s="199"/>
      <c r="AI269" s="199"/>
      <c r="AJ269" s="199"/>
      <c r="AK269" s="199"/>
      <c r="AL269" s="199"/>
      <c r="AM269" s="199"/>
      <c r="AN269" s="199"/>
      <c r="AO269" s="199"/>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30" t="s">
        <v>95</v>
      </c>
      <c r="K270" s="231"/>
      <c r="L270" s="232"/>
      <c r="M270" s="142"/>
      <c r="N270" s="235" t="s">
        <v>95</v>
      </c>
      <c r="O270" s="236"/>
      <c r="P270" s="236"/>
      <c r="Q270" s="236"/>
      <c r="R270" s="236"/>
      <c r="S270" s="236"/>
      <c r="T270" s="237"/>
      <c r="U270" s="142"/>
      <c r="V270" s="142"/>
      <c r="W270" s="108"/>
      <c r="X270" s="254" t="s">
        <v>95</v>
      </c>
      <c r="Y270" s="254"/>
      <c r="Z270" s="254"/>
      <c r="AA270" s="254"/>
      <c r="AB270" s="254"/>
      <c r="AC270" s="254"/>
      <c r="AD270" s="254"/>
      <c r="AE270" s="254"/>
      <c r="AF270" s="254"/>
      <c r="AG270" s="254"/>
      <c r="AH270" s="254"/>
      <c r="AI270" s="254"/>
      <c r="AJ270" s="254"/>
      <c r="AK270" s="254"/>
      <c r="AL270" s="254"/>
      <c r="AM270" s="254"/>
      <c r="AN270" s="254"/>
      <c r="AO270" s="254"/>
      <c r="AQ270" s="136">
        <v>0</v>
      </c>
      <c r="AR270" s="108">
        <v>0</v>
      </c>
      <c r="AS270" s="108"/>
      <c r="AT270" s="61"/>
    </row>
    <row r="271" spans="2:46" s="101" customFormat="1" ht="5.0999999999999996"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99" t="s">
        <v>95</v>
      </c>
      <c r="Y271" s="199"/>
      <c r="Z271" s="199"/>
      <c r="AA271" s="199"/>
      <c r="AB271" s="199"/>
      <c r="AC271" s="199"/>
      <c r="AD271" s="199"/>
      <c r="AE271" s="199"/>
      <c r="AF271" s="199"/>
      <c r="AG271" s="199"/>
      <c r="AH271" s="199"/>
      <c r="AI271" s="199"/>
      <c r="AJ271" s="199"/>
      <c r="AK271" s="199"/>
      <c r="AL271" s="199"/>
      <c r="AM271" s="199"/>
      <c r="AN271" s="199"/>
      <c r="AO271" s="199"/>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30" t="s">
        <v>95</v>
      </c>
      <c r="K272" s="231"/>
      <c r="L272" s="232"/>
      <c r="M272" s="142"/>
      <c r="N272" s="235" t="s">
        <v>95</v>
      </c>
      <c r="O272" s="236"/>
      <c r="P272" s="236"/>
      <c r="Q272" s="236"/>
      <c r="R272" s="236"/>
      <c r="S272" s="236"/>
      <c r="T272" s="237"/>
      <c r="U272" s="142"/>
      <c r="V272" s="142"/>
      <c r="W272" s="108"/>
      <c r="X272" s="254" t="s">
        <v>95</v>
      </c>
      <c r="Y272" s="254"/>
      <c r="Z272" s="254"/>
      <c r="AA272" s="254"/>
      <c r="AB272" s="254"/>
      <c r="AC272" s="254"/>
      <c r="AD272" s="254"/>
      <c r="AE272" s="254"/>
      <c r="AF272" s="254"/>
      <c r="AG272" s="254"/>
      <c r="AH272" s="254"/>
      <c r="AI272" s="254"/>
      <c r="AJ272" s="254"/>
      <c r="AK272" s="254"/>
      <c r="AL272" s="254"/>
      <c r="AM272" s="254"/>
      <c r="AN272" s="254"/>
      <c r="AO272" s="254"/>
      <c r="AP272" s="115"/>
      <c r="AQ272" s="136">
        <v>0</v>
      </c>
      <c r="AR272" s="108">
        <v>0</v>
      </c>
      <c r="AS272" s="108"/>
      <c r="AT272" s="61"/>
    </row>
    <row r="273" spans="2:46" s="101" customFormat="1" ht="5.0999999999999996"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99" t="s">
        <v>95</v>
      </c>
      <c r="Y273" s="199"/>
      <c r="Z273" s="199"/>
      <c r="AA273" s="199"/>
      <c r="AB273" s="199"/>
      <c r="AC273" s="199"/>
      <c r="AD273" s="199"/>
      <c r="AE273" s="199"/>
      <c r="AF273" s="199"/>
      <c r="AG273" s="199"/>
      <c r="AH273" s="199"/>
      <c r="AI273" s="199"/>
      <c r="AJ273" s="199"/>
      <c r="AK273" s="199"/>
      <c r="AL273" s="199"/>
      <c r="AM273" s="199"/>
      <c r="AN273" s="199"/>
      <c r="AO273" s="199"/>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30" t="s">
        <v>95</v>
      </c>
      <c r="K274" s="231"/>
      <c r="L274" s="232"/>
      <c r="M274" s="142"/>
      <c r="N274" s="235" t="s">
        <v>95</v>
      </c>
      <c r="O274" s="236"/>
      <c r="P274" s="236"/>
      <c r="Q274" s="236"/>
      <c r="R274" s="236"/>
      <c r="S274" s="236"/>
      <c r="T274" s="237"/>
      <c r="U274" s="142"/>
      <c r="V274" s="142"/>
      <c r="W274" s="108"/>
      <c r="X274" s="254" t="s">
        <v>95</v>
      </c>
      <c r="Y274" s="254"/>
      <c r="Z274" s="254"/>
      <c r="AA274" s="254"/>
      <c r="AB274" s="254"/>
      <c r="AC274" s="254"/>
      <c r="AD274" s="254"/>
      <c r="AE274" s="254"/>
      <c r="AF274" s="254"/>
      <c r="AG274" s="254"/>
      <c r="AH274" s="254"/>
      <c r="AI274" s="254"/>
      <c r="AJ274" s="254"/>
      <c r="AK274" s="254"/>
      <c r="AL274" s="254"/>
      <c r="AM274" s="254"/>
      <c r="AN274" s="254"/>
      <c r="AO274" s="254"/>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99" t="s">
        <v>95</v>
      </c>
      <c r="Y275" s="199"/>
      <c r="Z275" s="199"/>
      <c r="AA275" s="199"/>
      <c r="AB275" s="199"/>
      <c r="AC275" s="199"/>
      <c r="AD275" s="199"/>
      <c r="AE275" s="199"/>
      <c r="AF275" s="199"/>
      <c r="AG275" s="199"/>
      <c r="AH275" s="199"/>
      <c r="AI275" s="199"/>
      <c r="AJ275" s="199"/>
      <c r="AK275" s="199"/>
      <c r="AL275" s="199"/>
      <c r="AM275" s="199"/>
      <c r="AN275" s="199"/>
      <c r="AO275" s="199"/>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99" t="s">
        <v>95</v>
      </c>
      <c r="Y276" s="199"/>
      <c r="Z276" s="199"/>
      <c r="AA276" s="199"/>
      <c r="AB276" s="199"/>
      <c r="AC276" s="199"/>
      <c r="AD276" s="199"/>
      <c r="AE276" s="199"/>
      <c r="AF276" s="199"/>
      <c r="AG276" s="199"/>
      <c r="AH276" s="199"/>
      <c r="AI276" s="199"/>
      <c r="AJ276" s="199"/>
      <c r="AK276" s="199"/>
      <c r="AL276" s="199"/>
      <c r="AM276" s="199"/>
      <c r="AN276" s="199"/>
      <c r="AO276" s="199"/>
      <c r="AQ276" s="108"/>
      <c r="AR276" s="108"/>
      <c r="AS276" s="108"/>
      <c r="AT276" s="61"/>
    </row>
    <row r="277" spans="2:46" s="101" customFormat="1" ht="18" hidden="1" customHeight="1" thickBot="1" x14ac:dyDescent="0.25">
      <c r="B277" s="101">
        <v>27</v>
      </c>
      <c r="C277" s="129"/>
      <c r="D277" s="130" t="s">
        <v>85</v>
      </c>
      <c r="E277" s="131" t="s">
        <v>37</v>
      </c>
      <c r="F277" s="77"/>
      <c r="G277" s="129"/>
      <c r="H277" s="192"/>
      <c r="I277" s="132"/>
      <c r="J277" s="230" t="s">
        <v>95</v>
      </c>
      <c r="K277" s="231"/>
      <c r="L277" s="232"/>
      <c r="M277" s="134"/>
      <c r="N277" s="235" t="s">
        <v>95</v>
      </c>
      <c r="O277" s="236"/>
      <c r="P277" s="236"/>
      <c r="Q277" s="236"/>
      <c r="R277" s="236"/>
      <c r="S277" s="236"/>
      <c r="T277" s="237"/>
      <c r="U277" s="134"/>
      <c r="V277" s="134"/>
      <c r="W277" s="129"/>
      <c r="X277" s="254" t="s">
        <v>95</v>
      </c>
      <c r="Y277" s="254"/>
      <c r="Z277" s="254"/>
      <c r="AA277" s="254"/>
      <c r="AB277" s="254"/>
      <c r="AC277" s="254"/>
      <c r="AD277" s="254"/>
      <c r="AE277" s="254"/>
      <c r="AF277" s="254"/>
      <c r="AG277" s="254"/>
      <c r="AH277" s="254"/>
      <c r="AI277" s="254"/>
      <c r="AJ277" s="254"/>
      <c r="AK277" s="254"/>
      <c r="AL277" s="254"/>
      <c r="AM277" s="254"/>
      <c r="AN277" s="254"/>
      <c r="AO277" s="254"/>
      <c r="AQ277" s="136">
        <v>0</v>
      </c>
      <c r="AR277" s="108">
        <v>0</v>
      </c>
      <c r="AS277" s="108"/>
      <c r="AT277" s="61"/>
    </row>
    <row r="278" spans="2:46" s="101" customFormat="1" ht="5.0999999999999996" hidden="1" customHeight="1" thickBot="1" x14ac:dyDescent="0.25">
      <c r="C278" s="129"/>
      <c r="D278" s="129"/>
      <c r="E278" s="133"/>
      <c r="F278" s="134"/>
      <c r="G278" s="133"/>
      <c r="H278" s="192"/>
      <c r="I278" s="132"/>
      <c r="J278" s="134"/>
      <c r="K278" s="134"/>
      <c r="L278" s="134"/>
      <c r="M278" s="134"/>
      <c r="N278" s="134"/>
      <c r="O278" s="134"/>
      <c r="P278" s="134"/>
      <c r="Q278" s="134"/>
      <c r="R278" s="134"/>
      <c r="S278" s="134"/>
      <c r="T278" s="134"/>
      <c r="U278" s="134"/>
      <c r="V278" s="134"/>
      <c r="W278" s="129"/>
      <c r="X278" s="199" t="s">
        <v>95</v>
      </c>
      <c r="Y278" s="199"/>
      <c r="Z278" s="199"/>
      <c r="AA278" s="199"/>
      <c r="AB278" s="199"/>
      <c r="AC278" s="199"/>
      <c r="AD278" s="199"/>
      <c r="AE278" s="199"/>
      <c r="AF278" s="199"/>
      <c r="AG278" s="199"/>
      <c r="AH278" s="199"/>
      <c r="AI278" s="199"/>
      <c r="AJ278" s="199"/>
      <c r="AK278" s="199"/>
      <c r="AL278" s="199"/>
      <c r="AM278" s="199"/>
      <c r="AN278" s="199"/>
      <c r="AO278" s="199"/>
      <c r="AP278" s="115"/>
      <c r="AQ278" s="108"/>
      <c r="AR278" s="108"/>
      <c r="AS278" s="108"/>
      <c r="AT278" s="61"/>
    </row>
    <row r="279" spans="2:46" s="101" customFormat="1" ht="18" hidden="1" customHeight="1" thickBot="1" x14ac:dyDescent="0.25">
      <c r="B279" s="101">
        <v>27</v>
      </c>
      <c r="C279" s="129"/>
      <c r="D279" s="129"/>
      <c r="E279" s="131" t="s">
        <v>38</v>
      </c>
      <c r="F279" s="77"/>
      <c r="G279" s="133"/>
      <c r="H279" s="192"/>
      <c r="I279" s="132"/>
      <c r="J279" s="230" t="s">
        <v>95</v>
      </c>
      <c r="K279" s="231"/>
      <c r="L279" s="232"/>
      <c r="M279" s="134"/>
      <c r="N279" s="235" t="s">
        <v>95</v>
      </c>
      <c r="O279" s="236"/>
      <c r="P279" s="236"/>
      <c r="Q279" s="236"/>
      <c r="R279" s="236"/>
      <c r="S279" s="236"/>
      <c r="T279" s="237"/>
      <c r="U279" s="134"/>
      <c r="V279" s="134"/>
      <c r="W279" s="129"/>
      <c r="X279" s="254" t="s">
        <v>95</v>
      </c>
      <c r="Y279" s="254"/>
      <c r="Z279" s="254"/>
      <c r="AA279" s="254"/>
      <c r="AB279" s="254"/>
      <c r="AC279" s="254"/>
      <c r="AD279" s="254"/>
      <c r="AE279" s="254"/>
      <c r="AF279" s="254"/>
      <c r="AG279" s="254"/>
      <c r="AH279" s="254"/>
      <c r="AI279" s="254"/>
      <c r="AJ279" s="254"/>
      <c r="AK279" s="254"/>
      <c r="AL279" s="254"/>
      <c r="AM279" s="254"/>
      <c r="AN279" s="254"/>
      <c r="AO279" s="254"/>
      <c r="AP279" s="115"/>
      <c r="AQ279" s="136">
        <v>0</v>
      </c>
      <c r="AR279" s="108">
        <v>0</v>
      </c>
      <c r="AS279" s="108"/>
      <c r="AT279" s="61"/>
    </row>
    <row r="280" spans="2:46" s="101" customFormat="1" ht="5.0999999999999996" hidden="1" customHeight="1" thickBot="1" x14ac:dyDescent="0.25">
      <c r="C280" s="129"/>
      <c r="D280" s="129"/>
      <c r="E280" s="131"/>
      <c r="F280" s="137"/>
      <c r="G280" s="133"/>
      <c r="H280" s="192"/>
      <c r="I280" s="132"/>
      <c r="J280" s="137"/>
      <c r="K280" s="137"/>
      <c r="L280" s="137"/>
      <c r="M280" s="134"/>
      <c r="N280" s="137"/>
      <c r="O280" s="137"/>
      <c r="P280" s="137"/>
      <c r="Q280" s="134"/>
      <c r="R280" s="137"/>
      <c r="S280" s="137"/>
      <c r="T280" s="137"/>
      <c r="U280" s="134"/>
      <c r="V280" s="134"/>
      <c r="W280" s="129"/>
      <c r="X280" s="199" t="s">
        <v>95</v>
      </c>
      <c r="Y280" s="199"/>
      <c r="Z280" s="199"/>
      <c r="AA280" s="199"/>
      <c r="AB280" s="199"/>
      <c r="AC280" s="199"/>
      <c r="AD280" s="199"/>
      <c r="AE280" s="199"/>
      <c r="AF280" s="199"/>
      <c r="AG280" s="199"/>
      <c r="AH280" s="199"/>
      <c r="AI280" s="199"/>
      <c r="AJ280" s="199"/>
      <c r="AK280" s="199"/>
      <c r="AL280" s="199"/>
      <c r="AM280" s="199"/>
      <c r="AN280" s="199"/>
      <c r="AO280" s="199"/>
      <c r="AP280" s="115"/>
      <c r="AQ280" s="108"/>
      <c r="AR280" s="108"/>
      <c r="AS280" s="108"/>
      <c r="AT280" s="61"/>
    </row>
    <row r="281" spans="2:46" s="101" customFormat="1" ht="18" hidden="1" customHeight="1" thickBot="1" x14ac:dyDescent="0.25">
      <c r="B281" s="101">
        <v>27</v>
      </c>
      <c r="C281" s="129"/>
      <c r="D281" s="129"/>
      <c r="E281" s="131" t="s">
        <v>39</v>
      </c>
      <c r="F281" s="77"/>
      <c r="G281" s="133"/>
      <c r="H281" s="192"/>
      <c r="I281" s="132"/>
      <c r="J281" s="230" t="s">
        <v>95</v>
      </c>
      <c r="K281" s="231"/>
      <c r="L281" s="232"/>
      <c r="M281" s="134"/>
      <c r="N281" s="235" t="s">
        <v>95</v>
      </c>
      <c r="O281" s="236"/>
      <c r="P281" s="236"/>
      <c r="Q281" s="236"/>
      <c r="R281" s="236"/>
      <c r="S281" s="236"/>
      <c r="T281" s="237"/>
      <c r="U281" s="134"/>
      <c r="V281" s="134"/>
      <c r="W281" s="129"/>
      <c r="X281" s="254" t="s">
        <v>95</v>
      </c>
      <c r="Y281" s="254"/>
      <c r="Z281" s="254"/>
      <c r="AA281" s="254"/>
      <c r="AB281" s="254"/>
      <c r="AC281" s="254"/>
      <c r="AD281" s="254"/>
      <c r="AE281" s="254"/>
      <c r="AF281" s="254"/>
      <c r="AG281" s="254"/>
      <c r="AH281" s="254"/>
      <c r="AI281" s="254"/>
      <c r="AJ281" s="254"/>
      <c r="AK281" s="254"/>
      <c r="AL281" s="254"/>
      <c r="AM281" s="254"/>
      <c r="AN281" s="254"/>
      <c r="AO281" s="254"/>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99" t="s">
        <v>95</v>
      </c>
      <c r="Y282" s="199"/>
      <c r="Z282" s="199"/>
      <c r="AA282" s="199"/>
      <c r="AB282" s="199"/>
      <c r="AC282" s="199"/>
      <c r="AD282" s="199"/>
      <c r="AE282" s="199"/>
      <c r="AF282" s="199"/>
      <c r="AG282" s="199"/>
      <c r="AH282" s="199"/>
      <c r="AI282" s="199"/>
      <c r="AJ282" s="199"/>
      <c r="AK282" s="199"/>
      <c r="AL282" s="199"/>
      <c r="AM282" s="199"/>
      <c r="AN282" s="199"/>
      <c r="AO282" s="199"/>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99" t="s">
        <v>95</v>
      </c>
      <c r="Y283" s="199"/>
      <c r="Z283" s="199"/>
      <c r="AA283" s="199"/>
      <c r="AB283" s="199"/>
      <c r="AC283" s="199"/>
      <c r="AD283" s="199"/>
      <c r="AE283" s="199"/>
      <c r="AF283" s="199"/>
      <c r="AG283" s="199"/>
      <c r="AH283" s="199"/>
      <c r="AI283" s="199"/>
      <c r="AJ283" s="199"/>
      <c r="AK283" s="199"/>
      <c r="AL283" s="199"/>
      <c r="AM283" s="199"/>
      <c r="AN283" s="199"/>
      <c r="AO283" s="199"/>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30" t="s">
        <v>95</v>
      </c>
      <c r="K284" s="231"/>
      <c r="L284" s="232"/>
      <c r="M284" s="142"/>
      <c r="N284" s="235" t="s">
        <v>95</v>
      </c>
      <c r="O284" s="236"/>
      <c r="P284" s="236"/>
      <c r="Q284" s="236"/>
      <c r="R284" s="236"/>
      <c r="S284" s="236"/>
      <c r="T284" s="237"/>
      <c r="U284" s="142"/>
      <c r="V284" s="142"/>
      <c r="W284" s="108"/>
      <c r="X284" s="254" t="s">
        <v>95</v>
      </c>
      <c r="Y284" s="254"/>
      <c r="Z284" s="254"/>
      <c r="AA284" s="254"/>
      <c r="AB284" s="254"/>
      <c r="AC284" s="254"/>
      <c r="AD284" s="254"/>
      <c r="AE284" s="254"/>
      <c r="AF284" s="254"/>
      <c r="AG284" s="254"/>
      <c r="AH284" s="254"/>
      <c r="AI284" s="254"/>
      <c r="AJ284" s="254"/>
      <c r="AK284" s="254"/>
      <c r="AL284" s="254"/>
      <c r="AM284" s="254"/>
      <c r="AN284" s="254"/>
      <c r="AO284" s="254"/>
      <c r="AQ284" s="136">
        <v>0</v>
      </c>
      <c r="AR284" s="108">
        <v>0</v>
      </c>
      <c r="AS284" s="108"/>
      <c r="AT284" s="61"/>
    </row>
    <row r="285" spans="2:46" s="101" customFormat="1" ht="5.0999999999999996"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99" t="s">
        <v>95</v>
      </c>
      <c r="Y285" s="199"/>
      <c r="Z285" s="199"/>
      <c r="AA285" s="199"/>
      <c r="AB285" s="199"/>
      <c r="AC285" s="199"/>
      <c r="AD285" s="199"/>
      <c r="AE285" s="199"/>
      <c r="AF285" s="199"/>
      <c r="AG285" s="199"/>
      <c r="AH285" s="199"/>
      <c r="AI285" s="199"/>
      <c r="AJ285" s="199"/>
      <c r="AK285" s="199"/>
      <c r="AL285" s="199"/>
      <c r="AM285" s="199"/>
      <c r="AN285" s="199"/>
      <c r="AO285" s="199"/>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30" t="s">
        <v>95</v>
      </c>
      <c r="K286" s="231"/>
      <c r="L286" s="232"/>
      <c r="M286" s="142"/>
      <c r="N286" s="235" t="s">
        <v>95</v>
      </c>
      <c r="O286" s="236"/>
      <c r="P286" s="236"/>
      <c r="Q286" s="236"/>
      <c r="R286" s="236"/>
      <c r="S286" s="236"/>
      <c r="T286" s="237"/>
      <c r="U286" s="142"/>
      <c r="V286" s="142"/>
      <c r="W286" s="108"/>
      <c r="X286" s="254" t="s">
        <v>95</v>
      </c>
      <c r="Y286" s="254"/>
      <c r="Z286" s="254"/>
      <c r="AA286" s="254"/>
      <c r="AB286" s="254"/>
      <c r="AC286" s="254"/>
      <c r="AD286" s="254"/>
      <c r="AE286" s="254"/>
      <c r="AF286" s="254"/>
      <c r="AG286" s="254"/>
      <c r="AH286" s="254"/>
      <c r="AI286" s="254"/>
      <c r="AJ286" s="254"/>
      <c r="AK286" s="254"/>
      <c r="AL286" s="254"/>
      <c r="AM286" s="254"/>
      <c r="AN286" s="254"/>
      <c r="AO286" s="254"/>
      <c r="AP286" s="115"/>
      <c r="AQ286" s="136">
        <v>0</v>
      </c>
      <c r="AR286" s="108">
        <v>0</v>
      </c>
      <c r="AS286" s="108"/>
      <c r="AT286" s="61"/>
    </row>
    <row r="287" spans="2:46" s="101" customFormat="1" ht="5.0999999999999996"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99" t="s">
        <v>95</v>
      </c>
      <c r="Y287" s="199"/>
      <c r="Z287" s="199"/>
      <c r="AA287" s="199"/>
      <c r="AB287" s="199"/>
      <c r="AC287" s="199"/>
      <c r="AD287" s="199"/>
      <c r="AE287" s="199"/>
      <c r="AF287" s="199"/>
      <c r="AG287" s="199"/>
      <c r="AH287" s="199"/>
      <c r="AI287" s="199"/>
      <c r="AJ287" s="199"/>
      <c r="AK287" s="199"/>
      <c r="AL287" s="199"/>
      <c r="AM287" s="199"/>
      <c r="AN287" s="199"/>
      <c r="AO287" s="199"/>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30" t="s">
        <v>95</v>
      </c>
      <c r="K288" s="231"/>
      <c r="L288" s="232"/>
      <c r="M288" s="142"/>
      <c r="N288" s="235" t="s">
        <v>95</v>
      </c>
      <c r="O288" s="236"/>
      <c r="P288" s="236"/>
      <c r="Q288" s="236"/>
      <c r="R288" s="236"/>
      <c r="S288" s="236"/>
      <c r="T288" s="237"/>
      <c r="U288" s="142"/>
      <c r="V288" s="142"/>
      <c r="W288" s="108"/>
      <c r="X288" s="254" t="s">
        <v>95</v>
      </c>
      <c r="Y288" s="254"/>
      <c r="Z288" s="254"/>
      <c r="AA288" s="254"/>
      <c r="AB288" s="254"/>
      <c r="AC288" s="254"/>
      <c r="AD288" s="254"/>
      <c r="AE288" s="254"/>
      <c r="AF288" s="254"/>
      <c r="AG288" s="254"/>
      <c r="AH288" s="254"/>
      <c r="AI288" s="254"/>
      <c r="AJ288" s="254"/>
      <c r="AK288" s="254"/>
      <c r="AL288" s="254"/>
      <c r="AM288" s="254"/>
      <c r="AN288" s="254"/>
      <c r="AO288" s="254"/>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99" t="s">
        <v>95</v>
      </c>
      <c r="Y289" s="199"/>
      <c r="Z289" s="199"/>
      <c r="AA289" s="199"/>
      <c r="AB289" s="199"/>
      <c r="AC289" s="199"/>
      <c r="AD289" s="199"/>
      <c r="AE289" s="199"/>
      <c r="AF289" s="199"/>
      <c r="AG289" s="199"/>
      <c r="AH289" s="199"/>
      <c r="AI289" s="199"/>
      <c r="AJ289" s="199"/>
      <c r="AK289" s="199"/>
      <c r="AL289" s="199"/>
      <c r="AM289" s="199"/>
      <c r="AN289" s="199"/>
      <c r="AO289" s="199"/>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99" t="s">
        <v>95</v>
      </c>
      <c r="Y290" s="199"/>
      <c r="Z290" s="199"/>
      <c r="AA290" s="199"/>
      <c r="AB290" s="199"/>
      <c r="AC290" s="199"/>
      <c r="AD290" s="199"/>
      <c r="AE290" s="199"/>
      <c r="AF290" s="199"/>
      <c r="AG290" s="199"/>
      <c r="AH290" s="199"/>
      <c r="AI290" s="199"/>
      <c r="AJ290" s="199"/>
      <c r="AK290" s="199"/>
      <c r="AL290" s="199"/>
      <c r="AM290" s="199"/>
      <c r="AN290" s="199"/>
      <c r="AO290" s="199"/>
      <c r="AQ290" s="108"/>
      <c r="AR290" s="108"/>
      <c r="AS290" s="108"/>
      <c r="AT290" s="61"/>
    </row>
    <row r="291" spans="2:46" s="101" customFormat="1" ht="18" hidden="1" customHeight="1" thickBot="1" x14ac:dyDescent="0.25">
      <c r="B291" s="101">
        <v>29</v>
      </c>
      <c r="C291" s="129"/>
      <c r="D291" s="130" t="s">
        <v>87</v>
      </c>
      <c r="E291" s="131" t="s">
        <v>37</v>
      </c>
      <c r="F291" s="77"/>
      <c r="G291" s="129"/>
      <c r="H291" s="192"/>
      <c r="I291" s="132"/>
      <c r="J291" s="230" t="s">
        <v>95</v>
      </c>
      <c r="K291" s="231"/>
      <c r="L291" s="232"/>
      <c r="M291" s="134"/>
      <c r="N291" s="235" t="s">
        <v>95</v>
      </c>
      <c r="O291" s="236"/>
      <c r="P291" s="236"/>
      <c r="Q291" s="236"/>
      <c r="R291" s="236"/>
      <c r="S291" s="236"/>
      <c r="T291" s="237"/>
      <c r="U291" s="134"/>
      <c r="V291" s="134"/>
      <c r="W291" s="129"/>
      <c r="X291" s="254" t="s">
        <v>95</v>
      </c>
      <c r="Y291" s="254"/>
      <c r="Z291" s="254"/>
      <c r="AA291" s="254"/>
      <c r="AB291" s="254"/>
      <c r="AC291" s="254"/>
      <c r="AD291" s="254"/>
      <c r="AE291" s="254"/>
      <c r="AF291" s="254"/>
      <c r="AG291" s="254"/>
      <c r="AH291" s="254"/>
      <c r="AI291" s="254"/>
      <c r="AJ291" s="254"/>
      <c r="AK291" s="254"/>
      <c r="AL291" s="254"/>
      <c r="AM291" s="254"/>
      <c r="AN291" s="254"/>
      <c r="AO291" s="254"/>
      <c r="AQ291" s="136">
        <v>0</v>
      </c>
      <c r="AR291" s="108">
        <v>0</v>
      </c>
      <c r="AS291" s="108"/>
      <c r="AT291" s="61"/>
    </row>
    <row r="292" spans="2:46" s="101" customFormat="1" ht="5.0999999999999996" hidden="1" customHeight="1" thickBot="1" x14ac:dyDescent="0.25">
      <c r="C292" s="129"/>
      <c r="D292" s="129"/>
      <c r="E292" s="131"/>
      <c r="F292" s="134"/>
      <c r="G292" s="133"/>
      <c r="H292" s="192"/>
      <c r="I292" s="132"/>
      <c r="J292" s="134"/>
      <c r="K292" s="134"/>
      <c r="L292" s="134"/>
      <c r="M292" s="134"/>
      <c r="N292" s="134"/>
      <c r="O292" s="134"/>
      <c r="P292" s="134"/>
      <c r="Q292" s="134"/>
      <c r="R292" s="134"/>
      <c r="S292" s="134"/>
      <c r="T292" s="134"/>
      <c r="U292" s="134"/>
      <c r="V292" s="134"/>
      <c r="W292" s="129"/>
      <c r="X292" s="199" t="s">
        <v>95</v>
      </c>
      <c r="Y292" s="199"/>
      <c r="Z292" s="199"/>
      <c r="AA292" s="199"/>
      <c r="AB292" s="199"/>
      <c r="AC292" s="199"/>
      <c r="AD292" s="199"/>
      <c r="AE292" s="199"/>
      <c r="AF292" s="199"/>
      <c r="AG292" s="199"/>
      <c r="AH292" s="199"/>
      <c r="AI292" s="199"/>
      <c r="AJ292" s="199"/>
      <c r="AK292" s="199"/>
      <c r="AL292" s="199"/>
      <c r="AM292" s="199"/>
      <c r="AN292" s="199"/>
      <c r="AO292" s="199"/>
      <c r="AP292" s="115"/>
      <c r="AQ292" s="108"/>
      <c r="AR292" s="108"/>
      <c r="AS292" s="108"/>
      <c r="AT292" s="61"/>
    </row>
    <row r="293" spans="2:46" s="101" customFormat="1" ht="18" hidden="1" customHeight="1" thickBot="1" x14ac:dyDescent="0.25">
      <c r="B293" s="101">
        <v>29</v>
      </c>
      <c r="C293" s="129"/>
      <c r="D293" s="129"/>
      <c r="E293" s="131" t="s">
        <v>38</v>
      </c>
      <c r="F293" s="77"/>
      <c r="G293" s="133"/>
      <c r="H293" s="192"/>
      <c r="I293" s="132"/>
      <c r="J293" s="230" t="s">
        <v>95</v>
      </c>
      <c r="K293" s="231"/>
      <c r="L293" s="232"/>
      <c r="M293" s="134"/>
      <c r="N293" s="235" t="s">
        <v>95</v>
      </c>
      <c r="O293" s="236"/>
      <c r="P293" s="236"/>
      <c r="Q293" s="236"/>
      <c r="R293" s="236"/>
      <c r="S293" s="236"/>
      <c r="T293" s="237"/>
      <c r="U293" s="134"/>
      <c r="V293" s="134"/>
      <c r="W293" s="129"/>
      <c r="X293" s="254" t="s">
        <v>95</v>
      </c>
      <c r="Y293" s="254"/>
      <c r="Z293" s="254"/>
      <c r="AA293" s="254"/>
      <c r="AB293" s="254"/>
      <c r="AC293" s="254"/>
      <c r="AD293" s="254"/>
      <c r="AE293" s="254"/>
      <c r="AF293" s="254"/>
      <c r="AG293" s="254"/>
      <c r="AH293" s="254"/>
      <c r="AI293" s="254"/>
      <c r="AJ293" s="254"/>
      <c r="AK293" s="254"/>
      <c r="AL293" s="254"/>
      <c r="AM293" s="254"/>
      <c r="AN293" s="254"/>
      <c r="AO293" s="254"/>
      <c r="AP293" s="115"/>
      <c r="AQ293" s="136">
        <v>0</v>
      </c>
      <c r="AR293" s="108">
        <v>0</v>
      </c>
      <c r="AS293" s="108"/>
      <c r="AT293" s="61"/>
    </row>
    <row r="294" spans="2:46" s="101" customFormat="1" ht="5.0999999999999996" hidden="1" customHeight="1" thickBot="1" x14ac:dyDescent="0.25">
      <c r="C294" s="129"/>
      <c r="D294" s="129"/>
      <c r="E294" s="131"/>
      <c r="F294" s="137"/>
      <c r="G294" s="133"/>
      <c r="H294" s="192"/>
      <c r="I294" s="132"/>
      <c r="J294" s="137"/>
      <c r="K294" s="137"/>
      <c r="L294" s="137"/>
      <c r="M294" s="134"/>
      <c r="N294" s="137"/>
      <c r="O294" s="137"/>
      <c r="P294" s="137"/>
      <c r="Q294" s="134"/>
      <c r="R294" s="137"/>
      <c r="S294" s="137"/>
      <c r="T294" s="137"/>
      <c r="U294" s="134"/>
      <c r="V294" s="134"/>
      <c r="W294" s="129"/>
      <c r="X294" s="199" t="s">
        <v>95</v>
      </c>
      <c r="Y294" s="199"/>
      <c r="Z294" s="199"/>
      <c r="AA294" s="199"/>
      <c r="AB294" s="199"/>
      <c r="AC294" s="199"/>
      <c r="AD294" s="199"/>
      <c r="AE294" s="199"/>
      <c r="AF294" s="199"/>
      <c r="AG294" s="199"/>
      <c r="AH294" s="199"/>
      <c r="AI294" s="199"/>
      <c r="AJ294" s="199"/>
      <c r="AK294" s="199"/>
      <c r="AL294" s="199"/>
      <c r="AM294" s="199"/>
      <c r="AN294" s="199"/>
      <c r="AO294" s="199"/>
      <c r="AP294" s="115"/>
      <c r="AQ294" s="108"/>
      <c r="AR294" s="108"/>
      <c r="AS294" s="108"/>
      <c r="AT294" s="61"/>
    </row>
    <row r="295" spans="2:46" s="101" customFormat="1" ht="18" hidden="1" customHeight="1" thickBot="1" x14ac:dyDescent="0.25">
      <c r="B295" s="101">
        <v>29</v>
      </c>
      <c r="C295" s="129"/>
      <c r="D295" s="129"/>
      <c r="E295" s="131" t="s">
        <v>39</v>
      </c>
      <c r="F295" s="77"/>
      <c r="G295" s="133"/>
      <c r="H295" s="192"/>
      <c r="I295" s="132"/>
      <c r="J295" s="230" t="s">
        <v>95</v>
      </c>
      <c r="K295" s="231"/>
      <c r="L295" s="232"/>
      <c r="M295" s="134"/>
      <c r="N295" s="235" t="s">
        <v>95</v>
      </c>
      <c r="O295" s="236"/>
      <c r="P295" s="236"/>
      <c r="Q295" s="236"/>
      <c r="R295" s="236"/>
      <c r="S295" s="236"/>
      <c r="T295" s="237"/>
      <c r="U295" s="134"/>
      <c r="V295" s="134"/>
      <c r="W295" s="129"/>
      <c r="X295" s="254" t="s">
        <v>95</v>
      </c>
      <c r="Y295" s="254"/>
      <c r="Z295" s="254"/>
      <c r="AA295" s="254"/>
      <c r="AB295" s="254"/>
      <c r="AC295" s="254"/>
      <c r="AD295" s="254"/>
      <c r="AE295" s="254"/>
      <c r="AF295" s="254"/>
      <c r="AG295" s="254"/>
      <c r="AH295" s="254"/>
      <c r="AI295" s="254"/>
      <c r="AJ295" s="254"/>
      <c r="AK295" s="254"/>
      <c r="AL295" s="254"/>
      <c r="AM295" s="254"/>
      <c r="AN295" s="254"/>
      <c r="AO295" s="254"/>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99" t="s">
        <v>95</v>
      </c>
      <c r="Y296" s="199"/>
      <c r="Z296" s="199"/>
      <c r="AA296" s="199"/>
      <c r="AB296" s="199"/>
      <c r="AC296" s="199"/>
      <c r="AD296" s="199"/>
      <c r="AE296" s="199"/>
      <c r="AF296" s="199"/>
      <c r="AG296" s="199"/>
      <c r="AH296" s="199"/>
      <c r="AI296" s="199"/>
      <c r="AJ296" s="199"/>
      <c r="AK296" s="199"/>
      <c r="AL296" s="199"/>
      <c r="AM296" s="199"/>
      <c r="AN296" s="199"/>
      <c r="AO296" s="199"/>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99" t="s">
        <v>95</v>
      </c>
      <c r="Y297" s="199"/>
      <c r="Z297" s="199"/>
      <c r="AA297" s="199"/>
      <c r="AB297" s="199"/>
      <c r="AC297" s="199"/>
      <c r="AD297" s="199"/>
      <c r="AE297" s="199"/>
      <c r="AF297" s="199"/>
      <c r="AG297" s="199"/>
      <c r="AH297" s="199"/>
      <c r="AI297" s="199"/>
      <c r="AJ297" s="199"/>
      <c r="AK297" s="199"/>
      <c r="AL297" s="199"/>
      <c r="AM297" s="199"/>
      <c r="AN297" s="199"/>
      <c r="AO297" s="199"/>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30" t="s">
        <v>95</v>
      </c>
      <c r="K298" s="231"/>
      <c r="L298" s="232"/>
      <c r="M298" s="142"/>
      <c r="N298" s="235" t="s">
        <v>95</v>
      </c>
      <c r="O298" s="236"/>
      <c r="P298" s="236"/>
      <c r="Q298" s="236"/>
      <c r="R298" s="236"/>
      <c r="S298" s="236"/>
      <c r="T298" s="237"/>
      <c r="U298" s="142"/>
      <c r="V298" s="142"/>
      <c r="W298" s="108"/>
      <c r="X298" s="254" t="s">
        <v>95</v>
      </c>
      <c r="Y298" s="254"/>
      <c r="Z298" s="254"/>
      <c r="AA298" s="254"/>
      <c r="AB298" s="254"/>
      <c r="AC298" s="254"/>
      <c r="AD298" s="254"/>
      <c r="AE298" s="254"/>
      <c r="AF298" s="254"/>
      <c r="AG298" s="254"/>
      <c r="AH298" s="254"/>
      <c r="AI298" s="254"/>
      <c r="AJ298" s="254"/>
      <c r="AK298" s="254"/>
      <c r="AL298" s="254"/>
      <c r="AM298" s="254"/>
      <c r="AN298" s="254"/>
      <c r="AO298" s="254"/>
      <c r="AQ298" s="136">
        <v>0</v>
      </c>
      <c r="AR298" s="108">
        <v>0</v>
      </c>
      <c r="AS298" s="108"/>
      <c r="AT298" s="61"/>
    </row>
    <row r="299" spans="2:46" s="101" customFormat="1" ht="5.0999999999999996"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99" t="s">
        <v>95</v>
      </c>
      <c r="Y299" s="199"/>
      <c r="Z299" s="199"/>
      <c r="AA299" s="199"/>
      <c r="AB299" s="199"/>
      <c r="AC299" s="199"/>
      <c r="AD299" s="199"/>
      <c r="AE299" s="199"/>
      <c r="AF299" s="199"/>
      <c r="AG299" s="199"/>
      <c r="AH299" s="199"/>
      <c r="AI299" s="199"/>
      <c r="AJ299" s="199"/>
      <c r="AK299" s="199"/>
      <c r="AL299" s="199"/>
      <c r="AM299" s="199"/>
      <c r="AN299" s="199"/>
      <c r="AO299" s="199"/>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30" t="s">
        <v>95</v>
      </c>
      <c r="K300" s="231"/>
      <c r="L300" s="232"/>
      <c r="M300" s="142"/>
      <c r="N300" s="235" t="s">
        <v>95</v>
      </c>
      <c r="O300" s="236"/>
      <c r="P300" s="236"/>
      <c r="Q300" s="236"/>
      <c r="R300" s="236"/>
      <c r="S300" s="236"/>
      <c r="T300" s="237"/>
      <c r="U300" s="142"/>
      <c r="V300" s="142"/>
      <c r="W300" s="108"/>
      <c r="X300" s="254" t="s">
        <v>95</v>
      </c>
      <c r="Y300" s="254"/>
      <c r="Z300" s="254"/>
      <c r="AA300" s="254"/>
      <c r="AB300" s="254"/>
      <c r="AC300" s="254"/>
      <c r="AD300" s="254"/>
      <c r="AE300" s="254"/>
      <c r="AF300" s="254"/>
      <c r="AG300" s="254"/>
      <c r="AH300" s="254"/>
      <c r="AI300" s="254"/>
      <c r="AJ300" s="254"/>
      <c r="AK300" s="254"/>
      <c r="AL300" s="254"/>
      <c r="AM300" s="254"/>
      <c r="AN300" s="254"/>
      <c r="AO300" s="254"/>
      <c r="AP300" s="115"/>
      <c r="AQ300" s="136">
        <v>0</v>
      </c>
      <c r="AR300" s="108">
        <v>0</v>
      </c>
      <c r="AS300" s="108"/>
      <c r="AT300" s="61"/>
    </row>
    <row r="301" spans="2:46" s="101" customFormat="1" ht="5.0999999999999996"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99" t="s">
        <v>95</v>
      </c>
      <c r="Y301" s="199"/>
      <c r="Z301" s="199"/>
      <c r="AA301" s="199"/>
      <c r="AB301" s="199"/>
      <c r="AC301" s="199"/>
      <c r="AD301" s="199"/>
      <c r="AE301" s="199"/>
      <c r="AF301" s="199"/>
      <c r="AG301" s="199"/>
      <c r="AH301" s="199"/>
      <c r="AI301" s="199"/>
      <c r="AJ301" s="199"/>
      <c r="AK301" s="199"/>
      <c r="AL301" s="199"/>
      <c r="AM301" s="199"/>
      <c r="AN301" s="199"/>
      <c r="AO301" s="199"/>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30" t="s">
        <v>95</v>
      </c>
      <c r="K302" s="231"/>
      <c r="L302" s="232"/>
      <c r="M302" s="142"/>
      <c r="N302" s="235" t="s">
        <v>95</v>
      </c>
      <c r="O302" s="236"/>
      <c r="P302" s="236"/>
      <c r="Q302" s="236"/>
      <c r="R302" s="236"/>
      <c r="S302" s="236"/>
      <c r="T302" s="237"/>
      <c r="U302" s="142"/>
      <c r="V302" s="142"/>
      <c r="W302" s="108"/>
      <c r="X302" s="254" t="s">
        <v>95</v>
      </c>
      <c r="Y302" s="254"/>
      <c r="Z302" s="254"/>
      <c r="AA302" s="254"/>
      <c r="AB302" s="254"/>
      <c r="AC302" s="254"/>
      <c r="AD302" s="254"/>
      <c r="AE302" s="254"/>
      <c r="AF302" s="254"/>
      <c r="AG302" s="254"/>
      <c r="AH302" s="254"/>
      <c r="AI302" s="254"/>
      <c r="AJ302" s="254"/>
      <c r="AK302" s="254"/>
      <c r="AL302" s="254"/>
      <c r="AM302" s="254"/>
      <c r="AN302" s="254"/>
      <c r="AO302" s="254"/>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99" t="s">
        <v>95</v>
      </c>
      <c r="Y303" s="199"/>
      <c r="Z303" s="199"/>
      <c r="AA303" s="199"/>
      <c r="AB303" s="199"/>
      <c r="AC303" s="199"/>
      <c r="AD303" s="199"/>
      <c r="AE303" s="199"/>
      <c r="AF303" s="199"/>
      <c r="AG303" s="199"/>
      <c r="AH303" s="199"/>
      <c r="AI303" s="199"/>
      <c r="AJ303" s="199"/>
      <c r="AK303" s="199"/>
      <c r="AL303" s="199"/>
      <c r="AM303" s="199"/>
      <c r="AN303" s="199"/>
      <c r="AO303" s="199"/>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9" t="s">
        <v>89</v>
      </c>
      <c r="U305" s="259"/>
      <c r="V305" s="259"/>
      <c r="W305" s="108"/>
      <c r="AQ305" s="108"/>
      <c r="AR305" s="108"/>
      <c r="AS305" s="108"/>
      <c r="AT305" s="61"/>
    </row>
    <row r="306" spans="3:46" s="101" customFormat="1" ht="6.6"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0999999999999996"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8"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00000000000003" customHeight="1" x14ac:dyDescent="0.2">
      <c r="C316" s="148"/>
      <c r="D316" s="264" t="s">
        <v>447</v>
      </c>
      <c r="E316" s="264"/>
      <c r="F316" s="264"/>
      <c r="G316" s="264"/>
      <c r="H316" s="264"/>
      <c r="I316" s="264"/>
      <c r="J316" s="264"/>
      <c r="K316" s="264"/>
      <c r="L316" s="264"/>
      <c r="M316" s="264"/>
      <c r="N316" s="264"/>
      <c r="O316" s="264"/>
      <c r="P316" s="264"/>
      <c r="Q316" s="264"/>
      <c r="R316" s="264"/>
      <c r="S316" s="264"/>
      <c r="T316" s="264"/>
      <c r="U316" s="264"/>
      <c r="V316" s="264"/>
      <c r="W316" s="264"/>
      <c r="X316" s="101"/>
      <c r="Y316" s="101"/>
      <c r="Z316" s="101"/>
      <c r="AA316" s="101"/>
      <c r="AB316" s="101"/>
      <c r="AQ316" s="142"/>
      <c r="AR316" s="108"/>
      <c r="AS316" s="142"/>
      <c r="AT316" s="56"/>
    </row>
    <row r="317" spans="3:46" s="106" customFormat="1" ht="6.6"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49.95" customHeight="1" x14ac:dyDescent="0.2">
      <c r="C321" s="117"/>
      <c r="D321" s="117"/>
      <c r="E321" s="114"/>
      <c r="F321" s="260" t="s">
        <v>98</v>
      </c>
      <c r="G321" s="260"/>
      <c r="H321" s="260"/>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6"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61" t="s">
        <v>95</v>
      </c>
      <c r="G323" s="262"/>
      <c r="H323" s="263"/>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0999999999999996"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61" t="s">
        <v>95</v>
      </c>
      <c r="G325" s="262"/>
      <c r="H325" s="263"/>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0999999999999996"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61" t="s">
        <v>95</v>
      </c>
      <c r="G327" s="262"/>
      <c r="H327" s="263"/>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6"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6" t="s">
        <v>214</v>
      </c>
      <c r="G330" s="257"/>
      <c r="H330" s="258"/>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0999999999999996"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6" t="s">
        <v>217</v>
      </c>
      <c r="G332" s="257"/>
      <c r="H332" s="258"/>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0999999999999996"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6" t="s">
        <v>217</v>
      </c>
      <c r="G334" s="257"/>
      <c r="H334" s="258"/>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6"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6"/>
      <c r="G337" s="257"/>
      <c r="H337" s="258"/>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0999999999999996"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6"/>
      <c r="G339" s="257"/>
      <c r="H339" s="258"/>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0999999999999996"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6"/>
      <c r="G341" s="257"/>
      <c r="H341" s="258"/>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6"/>
      <c r="G344" s="257"/>
      <c r="H344" s="258"/>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0999999999999996"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6"/>
      <c r="G346" s="257"/>
      <c r="H346" s="258"/>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0999999999999996"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6"/>
      <c r="G348" s="257"/>
      <c r="H348" s="258"/>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6"/>
      <c r="G351" s="257"/>
      <c r="H351" s="258"/>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0999999999999996"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6"/>
      <c r="G353" s="257"/>
      <c r="H353" s="258"/>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0999999999999996"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6"/>
      <c r="G355" s="257"/>
      <c r="H355" s="258"/>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6"/>
      <c r="G358" s="257"/>
      <c r="H358" s="258"/>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0999999999999996"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6"/>
      <c r="G360" s="257"/>
      <c r="H360" s="258"/>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0999999999999996"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6"/>
      <c r="G362" s="257"/>
      <c r="H362" s="258"/>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6"/>
      <c r="G365" s="257"/>
      <c r="H365" s="258"/>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0999999999999996"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6"/>
      <c r="G367" s="257"/>
      <c r="H367" s="258"/>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0999999999999996"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6"/>
      <c r="G369" s="257"/>
      <c r="H369" s="258"/>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6"/>
      <c r="G372" s="257"/>
      <c r="H372" s="258"/>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0999999999999996"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6"/>
      <c r="G374" s="257"/>
      <c r="H374" s="258"/>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0999999999999996"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6"/>
      <c r="G376" s="257"/>
      <c r="H376" s="258"/>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6"/>
      <c r="G379" s="257"/>
      <c r="H379" s="258"/>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0999999999999996"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6"/>
      <c r="G381" s="257"/>
      <c r="H381" s="258"/>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0999999999999996"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6"/>
      <c r="G383" s="257"/>
      <c r="H383" s="258"/>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6"/>
      <c r="G386" s="257"/>
      <c r="H386" s="258"/>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0999999999999996"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6"/>
      <c r="G388" s="257"/>
      <c r="H388" s="258"/>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0999999999999996"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6"/>
      <c r="G390" s="257"/>
      <c r="H390" s="258"/>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6"/>
      <c r="G393" s="257"/>
      <c r="H393" s="258"/>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0999999999999996"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6"/>
      <c r="G395" s="257"/>
      <c r="H395" s="258"/>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0999999999999996"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6"/>
      <c r="G397" s="257"/>
      <c r="H397" s="258"/>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6"/>
      <c r="G400" s="257"/>
      <c r="H400" s="258"/>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0999999999999996"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6"/>
      <c r="G402" s="257"/>
      <c r="H402" s="258"/>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0999999999999996"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6"/>
      <c r="G404" s="257"/>
      <c r="H404" s="258"/>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6"/>
      <c r="G407" s="257"/>
      <c r="H407" s="258"/>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0999999999999996"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6"/>
      <c r="G409" s="257"/>
      <c r="H409" s="258"/>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0999999999999996"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6"/>
      <c r="G411" s="257"/>
      <c r="H411" s="258"/>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6"/>
      <c r="G414" s="257"/>
      <c r="H414" s="258"/>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0999999999999996"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6"/>
      <c r="G416" s="257"/>
      <c r="H416" s="258"/>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0999999999999996"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6"/>
      <c r="G418" s="257"/>
      <c r="H418" s="258"/>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6"/>
      <c r="G421" s="257"/>
      <c r="H421" s="258"/>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0999999999999996"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6"/>
      <c r="G423" s="257"/>
      <c r="H423" s="258"/>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0999999999999996"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6"/>
      <c r="G425" s="257"/>
      <c r="H425" s="258"/>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6"/>
      <c r="G428" s="257"/>
      <c r="H428" s="258"/>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0999999999999996"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6"/>
      <c r="G430" s="257"/>
      <c r="H430" s="258"/>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0999999999999996"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6"/>
      <c r="G432" s="257"/>
      <c r="H432" s="258"/>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6"/>
      <c r="G435" s="257"/>
      <c r="H435" s="258"/>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0999999999999996"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6"/>
      <c r="G437" s="257"/>
      <c r="H437" s="258"/>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0999999999999996"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6"/>
      <c r="G439" s="257"/>
      <c r="H439" s="258"/>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6"/>
      <c r="G442" s="257"/>
      <c r="H442" s="258"/>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0999999999999996"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6"/>
      <c r="G444" s="257"/>
      <c r="H444" s="258"/>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0999999999999996"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6"/>
      <c r="G446" s="257"/>
      <c r="H446" s="258"/>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6"/>
      <c r="G449" s="257"/>
      <c r="H449" s="258"/>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0999999999999996"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6"/>
      <c r="G451" s="257"/>
      <c r="H451" s="258"/>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0999999999999996"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6"/>
      <c r="G453" s="257"/>
      <c r="H453" s="258"/>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6"/>
      <c r="G456" s="257"/>
      <c r="H456" s="258"/>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0999999999999996"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6"/>
      <c r="G458" s="257"/>
      <c r="H458" s="258"/>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0999999999999996"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6"/>
      <c r="G460" s="257"/>
      <c r="H460" s="258"/>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6"/>
      <c r="G463" s="257"/>
      <c r="H463" s="258"/>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0999999999999996"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6"/>
      <c r="G465" s="257"/>
      <c r="H465" s="258"/>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0999999999999996"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6"/>
      <c r="G467" s="257"/>
      <c r="H467" s="258"/>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6"/>
      <c r="G470" s="257"/>
      <c r="H470" s="258"/>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0999999999999996"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6"/>
      <c r="G472" s="257"/>
      <c r="H472" s="258"/>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0999999999999996"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6"/>
      <c r="G474" s="257"/>
      <c r="H474" s="258"/>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6"/>
      <c r="G477" s="257"/>
      <c r="H477" s="258"/>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0999999999999996"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6"/>
      <c r="G479" s="257"/>
      <c r="H479" s="258"/>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0999999999999996"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6"/>
      <c r="G481" s="257"/>
      <c r="H481" s="258"/>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6"/>
      <c r="G484" s="257"/>
      <c r="H484" s="258"/>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0999999999999996"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6"/>
      <c r="G486" s="257"/>
      <c r="H486" s="258"/>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0999999999999996"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6"/>
      <c r="G488" s="257"/>
      <c r="H488" s="258"/>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6"/>
      <c r="G491" s="257"/>
      <c r="H491" s="258"/>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0999999999999996"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6"/>
      <c r="G493" s="257"/>
      <c r="H493" s="258"/>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0999999999999996"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6"/>
      <c r="G495" s="257"/>
      <c r="H495" s="258"/>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6"/>
      <c r="G498" s="257"/>
      <c r="H498" s="258"/>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0999999999999996"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6"/>
      <c r="G500" s="257"/>
      <c r="H500" s="258"/>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0999999999999996"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6"/>
      <c r="G502" s="257"/>
      <c r="H502" s="258"/>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6"/>
      <c r="G505" s="257"/>
      <c r="H505" s="258"/>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0999999999999996"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6"/>
      <c r="G507" s="257"/>
      <c r="H507" s="258"/>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0999999999999996"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6"/>
      <c r="G509" s="257"/>
      <c r="H509" s="258"/>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6"/>
      <c r="G512" s="257"/>
      <c r="H512" s="258"/>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0999999999999996"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6"/>
      <c r="G514" s="257"/>
      <c r="H514" s="258"/>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0999999999999996"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6"/>
      <c r="G516" s="257"/>
      <c r="H516" s="258"/>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6"/>
      <c r="G519" s="257"/>
      <c r="H519" s="258"/>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0999999999999996"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6"/>
      <c r="G521" s="257"/>
      <c r="H521" s="258"/>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0999999999999996"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6"/>
      <c r="G523" s="257"/>
      <c r="H523" s="258"/>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6"/>
      <c r="G526" s="257"/>
      <c r="H526" s="258"/>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0999999999999996"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6"/>
      <c r="G528" s="257"/>
      <c r="H528" s="258"/>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0999999999999996"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6"/>
      <c r="G530" s="257"/>
      <c r="H530" s="258"/>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5" t="s">
        <v>89</v>
      </c>
      <c r="U533" s="255"/>
      <c r="V533" s="255"/>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 ref="F491:H491"/>
    <mergeCell ref="F493:H493"/>
    <mergeCell ref="F495:H495"/>
    <mergeCell ref="F498:H498"/>
    <mergeCell ref="F500:H500"/>
    <mergeCell ref="F502:H502"/>
    <mergeCell ref="F477:H477"/>
    <mergeCell ref="F479:H479"/>
    <mergeCell ref="F481:H481"/>
    <mergeCell ref="F484:H484"/>
    <mergeCell ref="F486:H486"/>
    <mergeCell ref="F488:H488"/>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07:H407"/>
    <mergeCell ref="F409:H409"/>
    <mergeCell ref="F411:H411"/>
    <mergeCell ref="F414:H414"/>
    <mergeCell ref="F416:H416"/>
    <mergeCell ref="F418:H418"/>
    <mergeCell ref="F393:H393"/>
    <mergeCell ref="F395:H395"/>
    <mergeCell ref="F397:H397"/>
    <mergeCell ref="F400:H400"/>
    <mergeCell ref="F402:H402"/>
    <mergeCell ref="F404:H404"/>
    <mergeCell ref="F379:H379"/>
    <mergeCell ref="F381:H381"/>
    <mergeCell ref="F383:H383"/>
    <mergeCell ref="F386:H386"/>
    <mergeCell ref="F388:H388"/>
    <mergeCell ref="F390:H390"/>
    <mergeCell ref="F365:H365"/>
    <mergeCell ref="F367:H367"/>
    <mergeCell ref="F369:H369"/>
    <mergeCell ref="F372:H372"/>
    <mergeCell ref="F374:H374"/>
    <mergeCell ref="F376:H376"/>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23:H323"/>
    <mergeCell ref="F325:H325"/>
    <mergeCell ref="F327:H327"/>
    <mergeCell ref="F330:H330"/>
    <mergeCell ref="F332:H332"/>
    <mergeCell ref="F334:H334"/>
    <mergeCell ref="J302:L302"/>
    <mergeCell ref="N302:T302"/>
    <mergeCell ref="X302:AO302"/>
    <mergeCell ref="T305:V305"/>
    <mergeCell ref="D316:W316"/>
    <mergeCell ref="F321:H321"/>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02:L102"/>
    <mergeCell ref="N102:T102"/>
    <mergeCell ref="X102:AO102"/>
    <mergeCell ref="J104:L104"/>
    <mergeCell ref="N104:T104"/>
    <mergeCell ref="X104:AO104"/>
    <mergeCell ref="J97:L97"/>
    <mergeCell ref="N97:T97"/>
    <mergeCell ref="X97:AO97"/>
    <mergeCell ref="J99:L99"/>
    <mergeCell ref="N99:T99"/>
    <mergeCell ref="X99:AO99"/>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C2:AC2"/>
    <mergeCell ref="D7:L7"/>
    <mergeCell ref="D9:L9"/>
    <mergeCell ref="D11:L11"/>
    <mergeCell ref="F20:J20"/>
    <mergeCell ref="L20:N20"/>
    <mergeCell ref="R20:T20"/>
    <mergeCell ref="V20:X20"/>
    <mergeCell ref="Z20:AB20"/>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2026-07-24T06:43:37Z</dcterms:modified>
  <cp:category/>
  <cp:contentStatus/>
</cp:coreProperties>
</file>